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ml.chartshapes+xml"/>
  <Override PartName="/xl/charts/chart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10" yWindow="1305" windowWidth="4485" windowHeight="4485" tabRatio="837"/>
  </bookViews>
  <sheets>
    <sheet name="1.Nativity" sheetId="4" r:id="rId1"/>
    <sheet name="2.ChangeNativity" sheetId="49" r:id="rId2"/>
    <sheet name="3.Region" sheetId="37" r:id="rId3"/>
    <sheet name="4.Change Region" sheetId="50" r:id="rId4"/>
    <sheet name="5.Origin" sheetId="62" r:id="rId5"/>
    <sheet name="6.Race&amp;Ethnicity" sheetId="39" r:id="rId6"/>
    <sheet name="7.RaceSelf-Id" sheetId="54" r:id="rId7"/>
    <sheet name="8.PdArrival" sheetId="21" r:id="rId8"/>
    <sheet name="9.Sex&amp;Age" sheetId="7" r:id="rId9"/>
    <sheet name="9a.Age-Sex Pyramids" sheetId="48" r:id="rId10"/>
    <sheet name="10.MedianAge" sheetId="8" r:id="rId11"/>
    <sheet name="11.State" sheetId="41" r:id="rId12"/>
    <sheet name="12.ChangeStateShare" sheetId="14" r:id="rId13"/>
    <sheet name="13. StatebyBirth#" sheetId="61" r:id="rId14"/>
    <sheet name="13a.StatebyBirth%" sheetId="40" r:id="rId15"/>
    <sheet name="14.MarStat" sheetId="16" r:id="rId16"/>
    <sheet name="15.Births" sheetId="10" r:id="rId17"/>
    <sheet name="16.UnmarriedBirth" sheetId="11" r:id="rId18"/>
    <sheet name="17.HouseholdType(p)" sheetId="17" r:id="rId19"/>
    <sheet name="18.HouseholdType(hhld)" sheetId="42" r:id="rId20"/>
    <sheet name="19.FamilySize" sheetId="18" r:id="rId21"/>
    <sheet name="20.HouseholderType" sheetId="19" r:id="rId22"/>
    <sheet name="21.English" sheetId="64" r:id="rId23"/>
    <sheet name="22.Eng.DateofArr." sheetId="53" r:id="rId24"/>
    <sheet name="23.EducAttain" sheetId="22" r:id="rId25"/>
    <sheet name="24.SchoolEnrollment" sheetId="24" r:id="rId26"/>
    <sheet name="25.Dropout" sheetId="63" r:id="rId27"/>
    <sheet name="26.CollegeEnrollment" sheetId="57" r:id="rId28"/>
    <sheet name="27.Occupation" sheetId="51" r:id="rId29"/>
    <sheet name="28.Det.Occupation" sheetId="25" r:id="rId30"/>
    <sheet name="29.Industry" sheetId="52" r:id="rId31"/>
    <sheet name="30.Det.Industry" sheetId="26" r:id="rId32"/>
    <sheet name="31.Earnings" sheetId="27" r:id="rId33"/>
    <sheet name="32.MedEarnings" sheetId="28" r:id="rId34"/>
    <sheet name="33.FTYREarnings" sheetId="29" r:id="rId35"/>
    <sheet name="34.FTYRMedEarnings" sheetId="59" r:id="rId36"/>
    <sheet name="35.HHldIncDist" sheetId="31" r:id="rId37"/>
    <sheet name="36.MedHHInc" sheetId="60" r:id="rId38"/>
    <sheet name="37.Poverty" sheetId="33" r:id="rId39"/>
    <sheet name="38.HealthInsurance" sheetId="55" r:id="rId40"/>
    <sheet name="39.Public v Private Health" sheetId="67" r:id="rId41"/>
    <sheet name="40.Homeownership" sheetId="34" r:id="rId42"/>
    <sheet name="41.FBHomeownership" sheetId="46" r:id="rId43"/>
  </sheets>
  <definedNames>
    <definedName name="_xlnm.Print_Area" localSheetId="0">'1.Nativity'!$A$1:$E$13</definedName>
    <definedName name="_xlnm.Print_Area" localSheetId="10">'10.MedianAge'!$A$1:$D$19</definedName>
    <definedName name="_xlnm.Print_Area" localSheetId="11">'11.State'!$A$1:$D$65</definedName>
    <definedName name="_xlnm.Print_Area" localSheetId="12">'12.ChangeStateShare'!$A$1:$E$65</definedName>
    <definedName name="_xlnm.Print_Area" localSheetId="13">'13. StatebyBirth#'!$A$1:$K$67</definedName>
    <definedName name="_xlnm.Print_Area" localSheetId="14">'13a.StatebyBirth%'!$A$1:$K$68</definedName>
    <definedName name="_xlnm.Print_Area" localSheetId="15">'14.MarStat'!$A$1:$G$31</definedName>
    <definedName name="_xlnm.Print_Area" localSheetId="16">'15.Births'!$A$1:$D$20</definedName>
    <definedName name="_xlnm.Print_Area" localSheetId="17">'16.UnmarriedBirth'!$A$1:$D$21</definedName>
    <definedName name="_xlnm.Print_Area" localSheetId="18">'17.HouseholdType(p)'!$A$1:$F$32</definedName>
    <definedName name="_xlnm.Print_Area" localSheetId="19">'18.HouseholdType(hhld)'!$A$1:$F$32</definedName>
    <definedName name="_xlnm.Print_Area" localSheetId="20">'19.FamilySize'!$A$1:$E$31</definedName>
    <definedName name="_xlnm.Print_Area" localSheetId="1">'2.ChangeNativity'!$A$1:$F$11</definedName>
    <definedName name="_xlnm.Print_Area" localSheetId="21">'20.HouseholderType'!$A$1:$E$31</definedName>
    <definedName name="_xlnm.Print_Area" localSheetId="22">'21.English'!$A$1:$J$33</definedName>
    <definedName name="_xlnm.Print_Area" localSheetId="23">'22.Eng.DateofArr.'!$A$1:$J$22</definedName>
    <definedName name="_xlnm.Print_Area" localSheetId="24">'23.EducAttain'!$A$1:$H$31</definedName>
    <definedName name="_xlnm.Print_Area" localSheetId="25">'24.SchoolEnrollment'!$A$1:$F$22</definedName>
    <definedName name="_xlnm.Print_Area" localSheetId="26">'25.Dropout'!$A$1:$F$20</definedName>
    <definedName name="_xlnm.Print_Area" localSheetId="27">'26.CollegeEnrollment'!$A$1:$F$32</definedName>
    <definedName name="_xlnm.Print_Area" localSheetId="28">'27.Occupation'!$A$1:$K$46</definedName>
    <definedName name="_xlnm.Print_Area" localSheetId="29">'28.Det.Occupation'!$A$1:$K$67</definedName>
    <definedName name="_xlnm.Print_Area" localSheetId="30">'29.Industry'!$A$1:$K$42</definedName>
    <definedName name="_xlnm.Print_Area" localSheetId="2">'3.Region'!$A$1:$E$17</definedName>
    <definedName name="_xlnm.Print_Area" localSheetId="31">'30.Det.Industry'!$A$1:$K$50</definedName>
    <definedName name="_xlnm.Print_Area" localSheetId="32">'31.Earnings'!$A$1:$E$31</definedName>
    <definedName name="_xlnm.Print_Area" localSheetId="33">'32.MedEarnings'!$A$1:$B$19</definedName>
    <definedName name="_xlnm.Print_Area" localSheetId="34">'33.FTYREarnings'!$A$1:$E$31</definedName>
    <definedName name="_xlnm.Print_Area" localSheetId="35">'34.FTYRMedEarnings'!$A$1:$B$19</definedName>
    <definedName name="_xlnm.Print_Area" localSheetId="36">'35.HHldIncDist'!$A$1:$G$32</definedName>
    <definedName name="_xlnm.Print_Area" localSheetId="37">'36.MedHHInc'!$A$1:$B$19</definedName>
    <definedName name="_xlnm.Print_Area" localSheetId="38">'37.Poverty'!$A$1:$E$33</definedName>
    <definedName name="_xlnm.Print_Area" localSheetId="39">'38.HealthInsurance'!$A$1:$E$22</definedName>
    <definedName name="_xlnm.Print_Area" localSheetId="40">'39.Public v Private Health'!$A$1:$E$22</definedName>
    <definedName name="_xlnm.Print_Area" localSheetId="3">'4.Change Region'!$A$1:$F$17</definedName>
    <definedName name="_xlnm.Print_Area" localSheetId="41">'40.Homeownership'!$A$1:$H$20</definedName>
    <definedName name="_xlnm.Print_Area" localSheetId="42">'41.FBHomeownership'!$A$1:$D$14</definedName>
    <definedName name="_xlnm.Print_Area" localSheetId="4">'5.Origin'!$A$1:$K$65</definedName>
    <definedName name="_xlnm.Print_Area" localSheetId="5">'6.Race&amp;Ethnicity'!$A$1:$E$15</definedName>
    <definedName name="_xlnm.Print_Area" localSheetId="6">'7.RaceSelf-Id'!$A$1:$I$18</definedName>
    <definedName name="_xlnm.Print_Area" localSheetId="7">'8.PdArrival'!$A$1:$F$27</definedName>
    <definedName name="_xlnm.Print_Area" localSheetId="8">'9.Sex&amp;Age'!$A$1:$J$32</definedName>
    <definedName name="_xlnm.Print_Area" localSheetId="9">'9a.Age-Sex Pyramids'!$A$1:$I$24</definedName>
  </definedNames>
  <calcPr calcId="145621"/>
</workbook>
</file>

<file path=xl/calcChain.xml><?xml version="1.0" encoding="utf-8"?>
<calcChain xmlns="http://schemas.openxmlformats.org/spreadsheetml/2006/main">
  <c r="J8" i="51" l="1"/>
  <c r="J27" i="51" s="1"/>
  <c r="K8" i="51"/>
  <c r="J9" i="51"/>
  <c r="J28" i="51" s="1"/>
  <c r="K9" i="51"/>
  <c r="J10" i="51"/>
  <c r="J29" i="51" s="1"/>
  <c r="K10" i="51"/>
  <c r="J11" i="51"/>
  <c r="J30" i="51" s="1"/>
  <c r="K11" i="51"/>
  <c r="J12" i="51"/>
  <c r="J31" i="51" s="1"/>
  <c r="K12" i="51"/>
  <c r="J13" i="51"/>
  <c r="J32" i="51" s="1"/>
  <c r="K13" i="51"/>
  <c r="J14" i="51"/>
  <c r="J33" i="51" s="1"/>
  <c r="K14" i="51"/>
  <c r="J15" i="51"/>
  <c r="J34" i="51" s="1"/>
  <c r="K15" i="51"/>
  <c r="J16" i="51"/>
  <c r="K16" i="51"/>
  <c r="J17" i="51"/>
  <c r="K17" i="51"/>
  <c r="J18" i="51"/>
  <c r="K18" i="51"/>
  <c r="K19" i="51"/>
  <c r="J20" i="51"/>
  <c r="K20" i="51"/>
  <c r="J21" i="51"/>
  <c r="K21" i="51"/>
  <c r="K22" i="51"/>
  <c r="J23" i="51"/>
  <c r="K23" i="51"/>
  <c r="J24" i="51"/>
  <c r="K24" i="51"/>
  <c r="K27" i="51" s="1"/>
  <c r="K34" i="51"/>
  <c r="H8" i="54"/>
  <c r="E8" i="54"/>
  <c r="K32" i="51" l="1"/>
  <c r="K28" i="51"/>
  <c r="K30" i="51"/>
  <c r="K33" i="51"/>
  <c r="K31" i="51"/>
  <c r="K29" i="51"/>
  <c r="B21" i="31"/>
  <c r="C21" i="31"/>
  <c r="D21" i="31"/>
  <c r="E21" i="31"/>
  <c r="F21" i="31"/>
  <c r="G21" i="31"/>
  <c r="B22" i="31"/>
  <c r="C22" i="31"/>
  <c r="D22" i="31"/>
  <c r="E22" i="31"/>
  <c r="F22" i="31"/>
  <c r="G22" i="31"/>
  <c r="B23" i="31"/>
  <c r="C23" i="31"/>
  <c r="D23" i="31"/>
  <c r="E23" i="31"/>
  <c r="F23" i="31"/>
  <c r="G23" i="31"/>
  <c r="B24" i="31"/>
  <c r="C24" i="31"/>
  <c r="D24" i="31"/>
  <c r="E24" i="31"/>
  <c r="F24" i="31"/>
  <c r="G24" i="31"/>
  <c r="B25" i="31"/>
  <c r="C25" i="31"/>
  <c r="D25" i="31"/>
  <c r="E25" i="31"/>
  <c r="F25" i="31"/>
  <c r="G25" i="31"/>
  <c r="B26" i="31"/>
  <c r="C26" i="31"/>
  <c r="D26" i="31"/>
  <c r="E26" i="31"/>
  <c r="F26" i="31"/>
  <c r="G26" i="31"/>
  <c r="B27" i="31"/>
  <c r="C27" i="31"/>
  <c r="D27" i="31"/>
  <c r="E27" i="31"/>
  <c r="F27" i="31"/>
  <c r="G27" i="31"/>
  <c r="B28" i="31"/>
  <c r="C28" i="31"/>
  <c r="D28" i="31"/>
  <c r="E28" i="31"/>
  <c r="F28" i="31"/>
  <c r="G28" i="31"/>
  <c r="B29" i="31"/>
  <c r="C29" i="31"/>
  <c r="D29" i="31"/>
  <c r="E29" i="31"/>
  <c r="F29" i="31"/>
  <c r="G29" i="31"/>
  <c r="C20" i="31"/>
  <c r="D20" i="31"/>
  <c r="E20" i="31"/>
  <c r="F20" i="31"/>
  <c r="G20" i="31"/>
  <c r="B20" i="31"/>
  <c r="B20" i="29" l="1"/>
  <c r="C20" i="29"/>
  <c r="D20" i="29"/>
  <c r="E20" i="29"/>
  <c r="B21" i="29"/>
  <c r="C21" i="29"/>
  <c r="D21" i="29"/>
  <c r="E21" i="29"/>
  <c r="B22" i="29"/>
  <c r="C22" i="29"/>
  <c r="D22" i="29"/>
  <c r="E22" i="29"/>
  <c r="B23" i="29"/>
  <c r="C23" i="29"/>
  <c r="D23" i="29"/>
  <c r="E23" i="29"/>
  <c r="B24" i="29"/>
  <c r="C24" i="29"/>
  <c r="D24" i="29"/>
  <c r="E24" i="29"/>
  <c r="B25" i="29"/>
  <c r="C25" i="29"/>
  <c r="D25" i="29"/>
  <c r="E25" i="29"/>
  <c r="B26" i="29"/>
  <c r="C26" i="29"/>
  <c r="D26" i="29"/>
  <c r="E26" i="29"/>
  <c r="B27" i="29"/>
  <c r="C27" i="29"/>
  <c r="D27" i="29"/>
  <c r="E27" i="29"/>
  <c r="B28" i="29"/>
  <c r="C28" i="29"/>
  <c r="D28" i="29"/>
  <c r="E28" i="29"/>
  <c r="C19" i="29"/>
  <c r="D19" i="29"/>
  <c r="E19" i="29"/>
  <c r="B19" i="29"/>
  <c r="B20" i="27"/>
  <c r="C20" i="27"/>
  <c r="D20" i="27"/>
  <c r="E20" i="27"/>
  <c r="B21" i="27"/>
  <c r="C21" i="27"/>
  <c r="D21" i="27"/>
  <c r="E21" i="27"/>
  <c r="B22" i="27"/>
  <c r="C22" i="27"/>
  <c r="D22" i="27"/>
  <c r="E22" i="27"/>
  <c r="B23" i="27"/>
  <c r="C23" i="27"/>
  <c r="D23" i="27"/>
  <c r="E23" i="27"/>
  <c r="B24" i="27"/>
  <c r="C24" i="27"/>
  <c r="D24" i="27"/>
  <c r="E24" i="27"/>
  <c r="B25" i="27"/>
  <c r="C25" i="27"/>
  <c r="D25" i="27"/>
  <c r="E25" i="27"/>
  <c r="B26" i="27"/>
  <c r="C26" i="27"/>
  <c r="D26" i="27"/>
  <c r="E26" i="27"/>
  <c r="B27" i="27"/>
  <c r="C27" i="27"/>
  <c r="D27" i="27"/>
  <c r="E27" i="27"/>
  <c r="B28" i="27"/>
  <c r="C28" i="27"/>
  <c r="D28" i="27"/>
  <c r="E28" i="27"/>
  <c r="C19" i="27"/>
  <c r="D19" i="27"/>
  <c r="E19" i="27"/>
  <c r="B19" i="27"/>
  <c r="B26" i="52"/>
  <c r="C26" i="52"/>
  <c r="E26" i="52"/>
  <c r="F26" i="52"/>
  <c r="G26" i="52"/>
  <c r="H26" i="52"/>
  <c r="I26" i="52"/>
  <c r="B27" i="52"/>
  <c r="C27" i="52"/>
  <c r="E27" i="52"/>
  <c r="F27" i="52"/>
  <c r="G27" i="52"/>
  <c r="H27" i="52"/>
  <c r="I27" i="52"/>
  <c r="B28" i="52"/>
  <c r="C28" i="52"/>
  <c r="E28" i="52"/>
  <c r="F28" i="52"/>
  <c r="G28" i="52"/>
  <c r="H28" i="52"/>
  <c r="I28" i="52"/>
  <c r="B29" i="52"/>
  <c r="C29" i="52"/>
  <c r="E29" i="52"/>
  <c r="F29" i="52"/>
  <c r="G29" i="52"/>
  <c r="H29" i="52"/>
  <c r="I29" i="52"/>
  <c r="B30" i="52"/>
  <c r="C30" i="52"/>
  <c r="E30" i="52"/>
  <c r="F30" i="52"/>
  <c r="G30" i="52"/>
  <c r="H30" i="52"/>
  <c r="I30" i="52"/>
  <c r="B31" i="52"/>
  <c r="C31" i="52"/>
  <c r="E31" i="52"/>
  <c r="F31" i="52"/>
  <c r="G31" i="52"/>
  <c r="H31" i="52"/>
  <c r="I31" i="52"/>
  <c r="B32" i="52"/>
  <c r="C32" i="52"/>
  <c r="E32" i="52"/>
  <c r="F32" i="52"/>
  <c r="G32" i="52"/>
  <c r="H32" i="52"/>
  <c r="I32" i="52"/>
  <c r="B33" i="52"/>
  <c r="C33" i="52"/>
  <c r="E33" i="52"/>
  <c r="F33" i="52"/>
  <c r="G33" i="52"/>
  <c r="H33" i="52"/>
  <c r="I33" i="52"/>
  <c r="B34" i="52"/>
  <c r="C34" i="52"/>
  <c r="E34" i="52"/>
  <c r="F34" i="52"/>
  <c r="G34" i="52"/>
  <c r="H34" i="52"/>
  <c r="I34" i="52"/>
  <c r="B35" i="52"/>
  <c r="C35" i="52"/>
  <c r="E35" i="52"/>
  <c r="F35" i="52"/>
  <c r="G35" i="52"/>
  <c r="H35" i="52"/>
  <c r="I35" i="52"/>
  <c r="B36" i="52"/>
  <c r="C36" i="52"/>
  <c r="E36" i="52"/>
  <c r="F36" i="52"/>
  <c r="G36" i="52"/>
  <c r="H36" i="52"/>
  <c r="I36" i="52"/>
  <c r="B37" i="52"/>
  <c r="C37" i="52"/>
  <c r="E37" i="52"/>
  <c r="F37" i="52"/>
  <c r="G37" i="52"/>
  <c r="H37" i="52"/>
  <c r="I37" i="52"/>
  <c r="B38" i="52"/>
  <c r="C38" i="52"/>
  <c r="E38" i="52"/>
  <c r="F38" i="52"/>
  <c r="G38" i="52"/>
  <c r="H38" i="52"/>
  <c r="I38" i="52"/>
  <c r="B39" i="52"/>
  <c r="C39" i="52"/>
  <c r="E39" i="52"/>
  <c r="F39" i="52"/>
  <c r="G39" i="52"/>
  <c r="H39" i="52"/>
  <c r="I39" i="52"/>
  <c r="C25" i="52"/>
  <c r="E25" i="52"/>
  <c r="F25" i="52"/>
  <c r="G25" i="52"/>
  <c r="H25" i="52"/>
  <c r="I25" i="52"/>
  <c r="B25" i="52"/>
  <c r="C8" i="52"/>
  <c r="E8" i="52"/>
  <c r="F8" i="52"/>
  <c r="G8" i="52"/>
  <c r="H8" i="52"/>
  <c r="I8" i="52"/>
  <c r="J8" i="52"/>
  <c r="K8" i="52"/>
  <c r="C9" i="52"/>
  <c r="E9" i="52"/>
  <c r="F9" i="52"/>
  <c r="G9" i="52"/>
  <c r="H9" i="52"/>
  <c r="I9" i="52"/>
  <c r="J9" i="52"/>
  <c r="K9" i="52"/>
  <c r="C10" i="52"/>
  <c r="E10" i="52"/>
  <c r="F10" i="52"/>
  <c r="G10" i="52"/>
  <c r="H10" i="52"/>
  <c r="I10" i="52"/>
  <c r="J10" i="52"/>
  <c r="K10" i="52"/>
  <c r="C11" i="52"/>
  <c r="E11" i="52"/>
  <c r="F11" i="52"/>
  <c r="G11" i="52"/>
  <c r="H11" i="52"/>
  <c r="I11" i="52"/>
  <c r="J11" i="52"/>
  <c r="K11" i="52"/>
  <c r="C12" i="52"/>
  <c r="E12" i="52"/>
  <c r="F12" i="52"/>
  <c r="G12" i="52"/>
  <c r="H12" i="52"/>
  <c r="I12" i="52"/>
  <c r="J12" i="52"/>
  <c r="K12" i="52"/>
  <c r="C13" i="52"/>
  <c r="E13" i="52"/>
  <c r="F13" i="52"/>
  <c r="G13" i="52"/>
  <c r="H13" i="52"/>
  <c r="I13" i="52"/>
  <c r="J13" i="52"/>
  <c r="K13" i="52"/>
  <c r="C14" i="52"/>
  <c r="E14" i="52"/>
  <c r="F14" i="52"/>
  <c r="G14" i="52"/>
  <c r="H14" i="52"/>
  <c r="I14" i="52"/>
  <c r="J14" i="52"/>
  <c r="K14" i="52"/>
  <c r="C15" i="52"/>
  <c r="E15" i="52"/>
  <c r="F15" i="52"/>
  <c r="G15" i="52"/>
  <c r="H15" i="52"/>
  <c r="I15" i="52"/>
  <c r="J15" i="52"/>
  <c r="K15" i="52"/>
  <c r="C16" i="52"/>
  <c r="E16" i="52"/>
  <c r="F16" i="52"/>
  <c r="G16" i="52"/>
  <c r="H16" i="52"/>
  <c r="I16" i="52"/>
  <c r="J16" i="52"/>
  <c r="K16" i="52"/>
  <c r="C17" i="52"/>
  <c r="E17" i="52"/>
  <c r="F17" i="52"/>
  <c r="G17" i="52"/>
  <c r="H17" i="52"/>
  <c r="I17" i="52"/>
  <c r="J17" i="52"/>
  <c r="K17" i="52"/>
  <c r="C18" i="52"/>
  <c r="E18" i="52"/>
  <c r="F18" i="52"/>
  <c r="G18" i="52"/>
  <c r="H18" i="52"/>
  <c r="I18" i="52"/>
  <c r="J18" i="52"/>
  <c r="K18" i="52"/>
  <c r="C19" i="52"/>
  <c r="E19" i="52"/>
  <c r="F19" i="52"/>
  <c r="G19" i="52"/>
  <c r="H19" i="52"/>
  <c r="I19" i="52"/>
  <c r="J19" i="52"/>
  <c r="K19" i="52"/>
  <c r="C20" i="52"/>
  <c r="E20" i="52"/>
  <c r="F20" i="52"/>
  <c r="G20" i="52"/>
  <c r="H20" i="52"/>
  <c r="I20" i="52"/>
  <c r="J20" i="52"/>
  <c r="K20" i="52"/>
  <c r="C21" i="52"/>
  <c r="E21" i="52"/>
  <c r="F21" i="52"/>
  <c r="G21" i="52"/>
  <c r="H21" i="52"/>
  <c r="I21" i="52"/>
  <c r="J21" i="52"/>
  <c r="K21" i="52"/>
  <c r="C22" i="52"/>
  <c r="E22" i="52"/>
  <c r="F22" i="52"/>
  <c r="G22" i="52"/>
  <c r="H22" i="52"/>
  <c r="I22" i="52"/>
  <c r="J22" i="52"/>
  <c r="J39" i="52" s="1"/>
  <c r="K22" i="52"/>
  <c r="K39" i="52" s="1"/>
  <c r="B20" i="52"/>
  <c r="B21" i="52"/>
  <c r="B22" i="52"/>
  <c r="B19" i="52"/>
  <c r="B18" i="52"/>
  <c r="B17" i="52"/>
  <c r="B16" i="52"/>
  <c r="B15" i="52"/>
  <c r="B14" i="52"/>
  <c r="B13" i="52"/>
  <c r="B12" i="52"/>
  <c r="B11" i="52"/>
  <c r="B10" i="52"/>
  <c r="B9" i="52"/>
  <c r="B8" i="52"/>
  <c r="B30" i="26"/>
  <c r="C30" i="26"/>
  <c r="E30" i="26"/>
  <c r="F30" i="26"/>
  <c r="G30" i="26"/>
  <c r="H30" i="26"/>
  <c r="I30" i="26"/>
  <c r="J30" i="26"/>
  <c r="K30" i="26"/>
  <c r="B31" i="26"/>
  <c r="C31" i="26"/>
  <c r="E31" i="26"/>
  <c r="F31" i="26"/>
  <c r="G31" i="26"/>
  <c r="H31" i="26"/>
  <c r="I31" i="26"/>
  <c r="J31" i="26"/>
  <c r="K31" i="26"/>
  <c r="B32" i="26"/>
  <c r="C32" i="26"/>
  <c r="E32" i="26"/>
  <c r="F32" i="26"/>
  <c r="G32" i="26"/>
  <c r="H32" i="26"/>
  <c r="I32" i="26"/>
  <c r="J32" i="26"/>
  <c r="K32" i="26"/>
  <c r="B33" i="26"/>
  <c r="C33" i="26"/>
  <c r="E33" i="26"/>
  <c r="F33" i="26"/>
  <c r="G33" i="26"/>
  <c r="H33" i="26"/>
  <c r="I33" i="26"/>
  <c r="J33" i="26"/>
  <c r="K33" i="26"/>
  <c r="B34" i="26"/>
  <c r="C34" i="26"/>
  <c r="E34" i="26"/>
  <c r="F34" i="26"/>
  <c r="G34" i="26"/>
  <c r="H34" i="26"/>
  <c r="I34" i="26"/>
  <c r="J34" i="26"/>
  <c r="K34" i="26"/>
  <c r="B35" i="26"/>
  <c r="C35" i="26"/>
  <c r="E35" i="26"/>
  <c r="F35" i="26"/>
  <c r="G35" i="26"/>
  <c r="H35" i="26"/>
  <c r="I35" i="26"/>
  <c r="J35" i="26"/>
  <c r="K35" i="26"/>
  <c r="B36" i="26"/>
  <c r="C36" i="26"/>
  <c r="E36" i="26"/>
  <c r="F36" i="26"/>
  <c r="G36" i="26"/>
  <c r="H36" i="26"/>
  <c r="I36" i="26"/>
  <c r="J36" i="26"/>
  <c r="K36" i="26"/>
  <c r="B37" i="26"/>
  <c r="C37" i="26"/>
  <c r="E37" i="26"/>
  <c r="F37" i="26"/>
  <c r="G37" i="26"/>
  <c r="H37" i="26"/>
  <c r="I37" i="26"/>
  <c r="J37" i="26"/>
  <c r="K37" i="26"/>
  <c r="B38" i="26"/>
  <c r="C38" i="26"/>
  <c r="E38" i="26"/>
  <c r="F38" i="26"/>
  <c r="G38" i="26"/>
  <c r="H38" i="26"/>
  <c r="I38" i="26"/>
  <c r="J38" i="26"/>
  <c r="K38" i="26"/>
  <c r="B39" i="26"/>
  <c r="C39" i="26"/>
  <c r="E39" i="26"/>
  <c r="F39" i="26"/>
  <c r="G39" i="26"/>
  <c r="H39" i="26"/>
  <c r="I39" i="26"/>
  <c r="J39" i="26"/>
  <c r="K39" i="26"/>
  <c r="B40" i="26"/>
  <c r="C40" i="26"/>
  <c r="E40" i="26"/>
  <c r="F40" i="26"/>
  <c r="G40" i="26"/>
  <c r="H40" i="26"/>
  <c r="I40" i="26"/>
  <c r="J40" i="26"/>
  <c r="K40" i="26"/>
  <c r="B41" i="26"/>
  <c r="C41" i="26"/>
  <c r="E41" i="26"/>
  <c r="F41" i="26"/>
  <c r="G41" i="26"/>
  <c r="H41" i="26"/>
  <c r="I41" i="26"/>
  <c r="J41" i="26"/>
  <c r="K41" i="26"/>
  <c r="B42" i="26"/>
  <c r="C42" i="26"/>
  <c r="E42" i="26"/>
  <c r="F42" i="26"/>
  <c r="G42" i="26"/>
  <c r="H42" i="26"/>
  <c r="I42" i="26"/>
  <c r="J42" i="26"/>
  <c r="K42" i="26"/>
  <c r="B43" i="26"/>
  <c r="C43" i="26"/>
  <c r="E43" i="26"/>
  <c r="F43" i="26"/>
  <c r="G43" i="26"/>
  <c r="H43" i="26"/>
  <c r="I43" i="26"/>
  <c r="J43" i="26"/>
  <c r="K43" i="26"/>
  <c r="B44" i="26"/>
  <c r="C44" i="26"/>
  <c r="E44" i="26"/>
  <c r="F44" i="26"/>
  <c r="G44" i="26"/>
  <c r="H44" i="26"/>
  <c r="I44" i="26"/>
  <c r="J44" i="26"/>
  <c r="K44" i="26"/>
  <c r="B45" i="26"/>
  <c r="C45" i="26"/>
  <c r="E45" i="26"/>
  <c r="F45" i="26"/>
  <c r="G45" i="26"/>
  <c r="H45" i="26"/>
  <c r="I45" i="26"/>
  <c r="J45" i="26"/>
  <c r="K45" i="26"/>
  <c r="B46" i="26"/>
  <c r="C46" i="26"/>
  <c r="E46" i="26"/>
  <c r="F46" i="26"/>
  <c r="G46" i="26"/>
  <c r="H46" i="26"/>
  <c r="I46" i="26"/>
  <c r="J46" i="26"/>
  <c r="K46" i="26"/>
  <c r="B47" i="26"/>
  <c r="C47" i="26"/>
  <c r="E47" i="26"/>
  <c r="F47" i="26"/>
  <c r="G47" i="26"/>
  <c r="H47" i="26"/>
  <c r="I47" i="26"/>
  <c r="J47" i="26"/>
  <c r="K47" i="26"/>
  <c r="C29" i="26"/>
  <c r="E29" i="26"/>
  <c r="F29" i="26"/>
  <c r="G29" i="26"/>
  <c r="H29" i="26"/>
  <c r="I29" i="26"/>
  <c r="J29" i="26"/>
  <c r="K29" i="26"/>
  <c r="B29" i="26"/>
  <c r="B28" i="51"/>
  <c r="C28" i="51"/>
  <c r="E28" i="51"/>
  <c r="F28" i="51"/>
  <c r="G28" i="51"/>
  <c r="H28" i="51"/>
  <c r="I28" i="51"/>
  <c r="B29" i="51"/>
  <c r="C29" i="51"/>
  <c r="E29" i="51"/>
  <c r="F29" i="51"/>
  <c r="G29" i="51"/>
  <c r="H29" i="51"/>
  <c r="I29" i="51"/>
  <c r="B30" i="51"/>
  <c r="C30" i="51"/>
  <c r="E30" i="51"/>
  <c r="F30" i="51"/>
  <c r="G30" i="51"/>
  <c r="H30" i="51"/>
  <c r="I30" i="51"/>
  <c r="B31" i="51"/>
  <c r="C31" i="51"/>
  <c r="E31" i="51"/>
  <c r="F31" i="51"/>
  <c r="G31" i="51"/>
  <c r="H31" i="51"/>
  <c r="I31" i="51"/>
  <c r="B32" i="51"/>
  <c r="C32" i="51"/>
  <c r="E32" i="51"/>
  <c r="F32" i="51"/>
  <c r="G32" i="51"/>
  <c r="H32" i="51"/>
  <c r="I32" i="51"/>
  <c r="B33" i="51"/>
  <c r="C33" i="51"/>
  <c r="E33" i="51"/>
  <c r="F33" i="51"/>
  <c r="G33" i="51"/>
  <c r="H33" i="51"/>
  <c r="I33" i="51"/>
  <c r="B34" i="51"/>
  <c r="C34" i="51"/>
  <c r="E34" i="51"/>
  <c r="F34" i="51"/>
  <c r="G34" i="51"/>
  <c r="H34" i="51"/>
  <c r="I34" i="51"/>
  <c r="B35" i="51"/>
  <c r="C35" i="51"/>
  <c r="E35" i="51"/>
  <c r="F35" i="51"/>
  <c r="G35" i="51"/>
  <c r="H35" i="51"/>
  <c r="I35" i="51"/>
  <c r="J35" i="51"/>
  <c r="K35" i="51"/>
  <c r="B36" i="51"/>
  <c r="C36" i="51"/>
  <c r="E36" i="51"/>
  <c r="F36" i="51"/>
  <c r="G36" i="51"/>
  <c r="H36" i="51"/>
  <c r="I36" i="51"/>
  <c r="J36" i="51"/>
  <c r="K36" i="51"/>
  <c r="B37" i="51"/>
  <c r="C37" i="51"/>
  <c r="E37" i="51"/>
  <c r="F37" i="51"/>
  <c r="G37" i="51"/>
  <c r="H37" i="51"/>
  <c r="I37" i="51"/>
  <c r="J37" i="51"/>
  <c r="K37" i="51"/>
  <c r="B38" i="51"/>
  <c r="C38" i="51"/>
  <c r="E38" i="51"/>
  <c r="K38" i="51"/>
  <c r="B39" i="51"/>
  <c r="C39" i="51"/>
  <c r="E39" i="51"/>
  <c r="F39" i="51"/>
  <c r="G39" i="51"/>
  <c r="H39" i="51"/>
  <c r="I39" i="51"/>
  <c r="J39" i="51"/>
  <c r="K39" i="51"/>
  <c r="B40" i="51"/>
  <c r="C40" i="51"/>
  <c r="E40" i="51"/>
  <c r="F40" i="51"/>
  <c r="G40" i="51"/>
  <c r="H40" i="51"/>
  <c r="I40" i="51"/>
  <c r="J40" i="51"/>
  <c r="K40" i="51"/>
  <c r="B41" i="51"/>
  <c r="C41" i="51"/>
  <c r="F41" i="51"/>
  <c r="G41" i="51"/>
  <c r="H41" i="51"/>
  <c r="I41" i="51"/>
  <c r="K41" i="51"/>
  <c r="B42" i="51"/>
  <c r="C42" i="51"/>
  <c r="E42" i="51"/>
  <c r="F42" i="51"/>
  <c r="G42" i="51"/>
  <c r="H42" i="51"/>
  <c r="I42" i="51"/>
  <c r="J42" i="51"/>
  <c r="K42" i="51"/>
  <c r="B43" i="51"/>
  <c r="C43" i="51"/>
  <c r="E43" i="51"/>
  <c r="F43" i="51"/>
  <c r="G43" i="51"/>
  <c r="H43" i="51"/>
  <c r="I43" i="51"/>
  <c r="J43" i="51"/>
  <c r="K43" i="51"/>
  <c r="C27" i="51"/>
  <c r="E27" i="51"/>
  <c r="F27" i="51"/>
  <c r="G27" i="51"/>
  <c r="H27" i="51"/>
  <c r="I27" i="51"/>
  <c r="B27" i="51"/>
  <c r="C8" i="51"/>
  <c r="E8" i="51"/>
  <c r="F8" i="51"/>
  <c r="G8" i="51"/>
  <c r="H8" i="51"/>
  <c r="I8" i="51"/>
  <c r="C9" i="51"/>
  <c r="E9" i="51"/>
  <c r="F9" i="51"/>
  <c r="G9" i="51"/>
  <c r="H9" i="51"/>
  <c r="I9" i="51"/>
  <c r="C10" i="51"/>
  <c r="E10" i="51"/>
  <c r="F10" i="51"/>
  <c r="G10" i="51"/>
  <c r="H10" i="51"/>
  <c r="I10" i="51"/>
  <c r="C11" i="51"/>
  <c r="E11" i="51"/>
  <c r="F11" i="51"/>
  <c r="G11" i="51"/>
  <c r="H11" i="51"/>
  <c r="I11" i="51"/>
  <c r="C12" i="51"/>
  <c r="E12" i="51"/>
  <c r="F12" i="51"/>
  <c r="G12" i="51"/>
  <c r="H12" i="51"/>
  <c r="I12" i="51"/>
  <c r="C13" i="51"/>
  <c r="E13" i="51"/>
  <c r="F13" i="51"/>
  <c r="G13" i="51"/>
  <c r="H13" i="51"/>
  <c r="I13" i="51"/>
  <c r="C14" i="51"/>
  <c r="E14" i="51"/>
  <c r="F14" i="51"/>
  <c r="G14" i="51"/>
  <c r="H14" i="51"/>
  <c r="I14" i="51"/>
  <c r="C15" i="51"/>
  <c r="E15" i="51"/>
  <c r="F15" i="51"/>
  <c r="G15" i="51"/>
  <c r="H15" i="51"/>
  <c r="I15" i="51"/>
  <c r="C16" i="51"/>
  <c r="E16" i="51"/>
  <c r="F16" i="51"/>
  <c r="G16" i="51"/>
  <c r="H16" i="51"/>
  <c r="I16" i="51"/>
  <c r="C17" i="51"/>
  <c r="E17" i="51"/>
  <c r="F17" i="51"/>
  <c r="G17" i="51"/>
  <c r="H17" i="51"/>
  <c r="I17" i="51"/>
  <c r="C18" i="51"/>
  <c r="E18" i="51"/>
  <c r="F18" i="51"/>
  <c r="G18" i="51"/>
  <c r="H18" i="51"/>
  <c r="I18" i="51"/>
  <c r="C19" i="51"/>
  <c r="E19" i="51"/>
  <c r="F38" i="51"/>
  <c r="G38" i="51"/>
  <c r="H38" i="51"/>
  <c r="I38" i="51"/>
  <c r="J38" i="51"/>
  <c r="C20" i="51"/>
  <c r="E20" i="51"/>
  <c r="F20" i="51"/>
  <c r="G20" i="51"/>
  <c r="H20" i="51"/>
  <c r="I20" i="51"/>
  <c r="C21" i="51"/>
  <c r="E21" i="51"/>
  <c r="F21" i="51"/>
  <c r="G21" i="51"/>
  <c r="H21" i="51"/>
  <c r="I21" i="51"/>
  <c r="C22" i="51"/>
  <c r="E22" i="51"/>
  <c r="F22" i="51"/>
  <c r="G22" i="51"/>
  <c r="H22" i="51"/>
  <c r="I22" i="51"/>
  <c r="C23" i="51"/>
  <c r="E23" i="51"/>
  <c r="F23" i="51"/>
  <c r="G23" i="51"/>
  <c r="H23" i="51"/>
  <c r="I23" i="51"/>
  <c r="C24" i="51"/>
  <c r="E24" i="51"/>
  <c r="F24" i="51"/>
  <c r="G24" i="51"/>
  <c r="H24" i="51"/>
  <c r="I24" i="51"/>
  <c r="B24" i="51"/>
  <c r="B23" i="51"/>
  <c r="B22" i="51"/>
  <c r="B21" i="51"/>
  <c r="B20" i="51"/>
  <c r="B19" i="51"/>
  <c r="B18" i="51"/>
  <c r="B17" i="51"/>
  <c r="B16" i="51"/>
  <c r="B15" i="51"/>
  <c r="B14" i="51"/>
  <c r="B13" i="51"/>
  <c r="B12" i="51"/>
  <c r="B11" i="51"/>
  <c r="B10" i="51"/>
  <c r="B9" i="51"/>
  <c r="B8" i="51"/>
  <c r="E39" i="25"/>
  <c r="F39" i="25"/>
  <c r="G39" i="25"/>
  <c r="H39" i="25"/>
  <c r="I39" i="25"/>
  <c r="J39" i="25"/>
  <c r="K39" i="25"/>
  <c r="E40" i="25"/>
  <c r="F40" i="25"/>
  <c r="G40" i="25"/>
  <c r="H40" i="25"/>
  <c r="I40" i="25"/>
  <c r="J40" i="25"/>
  <c r="K40" i="25"/>
  <c r="E41" i="25"/>
  <c r="F41" i="25"/>
  <c r="G41" i="25"/>
  <c r="H41" i="25"/>
  <c r="I41" i="25"/>
  <c r="J41" i="25"/>
  <c r="K41" i="25"/>
  <c r="E42" i="25"/>
  <c r="F42" i="25"/>
  <c r="G42" i="25"/>
  <c r="H42" i="25"/>
  <c r="I42" i="25"/>
  <c r="J42" i="25"/>
  <c r="K42" i="25"/>
  <c r="E43" i="25"/>
  <c r="F43" i="25"/>
  <c r="G43" i="25"/>
  <c r="H43" i="25"/>
  <c r="I43" i="25"/>
  <c r="J43" i="25"/>
  <c r="K43" i="25"/>
  <c r="E44" i="25"/>
  <c r="F44" i="25"/>
  <c r="G44" i="25"/>
  <c r="H44" i="25"/>
  <c r="I44" i="25"/>
  <c r="J44" i="25"/>
  <c r="K44" i="25"/>
  <c r="E45" i="25"/>
  <c r="F45" i="25"/>
  <c r="G45" i="25"/>
  <c r="H45" i="25"/>
  <c r="I45" i="25"/>
  <c r="J45" i="25"/>
  <c r="K45" i="25"/>
  <c r="E46" i="25"/>
  <c r="F46" i="25"/>
  <c r="G46" i="25"/>
  <c r="H46" i="25"/>
  <c r="I46" i="25"/>
  <c r="J46" i="25"/>
  <c r="K46" i="25"/>
  <c r="E47" i="25"/>
  <c r="F47" i="25"/>
  <c r="G47" i="25"/>
  <c r="H47" i="25"/>
  <c r="I47" i="25"/>
  <c r="J47" i="25"/>
  <c r="K47" i="25"/>
  <c r="E48" i="25"/>
  <c r="F48" i="25"/>
  <c r="G48" i="25"/>
  <c r="H48" i="25"/>
  <c r="I48" i="25"/>
  <c r="J48" i="25"/>
  <c r="K48" i="25"/>
  <c r="E49" i="25"/>
  <c r="F49" i="25"/>
  <c r="G49" i="25"/>
  <c r="H49" i="25"/>
  <c r="I49" i="25"/>
  <c r="J49" i="25"/>
  <c r="K49" i="25"/>
  <c r="E50" i="25"/>
  <c r="F50" i="25"/>
  <c r="G50" i="25"/>
  <c r="H50" i="25"/>
  <c r="I50" i="25"/>
  <c r="J50" i="25"/>
  <c r="K50" i="25"/>
  <c r="E51" i="25"/>
  <c r="F51" i="25"/>
  <c r="G51" i="25"/>
  <c r="H51" i="25"/>
  <c r="I51" i="25"/>
  <c r="J51" i="25"/>
  <c r="K51" i="25"/>
  <c r="E52" i="25"/>
  <c r="F52" i="25"/>
  <c r="G52" i="25"/>
  <c r="H52" i="25"/>
  <c r="I52" i="25"/>
  <c r="J52" i="25"/>
  <c r="K52" i="25"/>
  <c r="E53" i="25"/>
  <c r="F53" i="25"/>
  <c r="G53" i="25"/>
  <c r="H53" i="25"/>
  <c r="I53" i="25"/>
  <c r="J53" i="25"/>
  <c r="K53" i="25"/>
  <c r="E54" i="25"/>
  <c r="F54" i="25"/>
  <c r="G54" i="25"/>
  <c r="H54" i="25"/>
  <c r="I54" i="25"/>
  <c r="J54" i="25"/>
  <c r="K54" i="25"/>
  <c r="E55" i="25"/>
  <c r="F55" i="25"/>
  <c r="G55" i="25"/>
  <c r="H55" i="25"/>
  <c r="I55" i="25"/>
  <c r="J55" i="25"/>
  <c r="K55" i="25"/>
  <c r="E56" i="25"/>
  <c r="F56" i="25"/>
  <c r="G56" i="25"/>
  <c r="H56" i="25"/>
  <c r="I56" i="25"/>
  <c r="J56" i="25"/>
  <c r="K56" i="25"/>
  <c r="E57" i="25"/>
  <c r="F57" i="25"/>
  <c r="G57" i="25"/>
  <c r="H57" i="25"/>
  <c r="I57" i="25"/>
  <c r="J57" i="25"/>
  <c r="K57" i="25"/>
  <c r="E58" i="25"/>
  <c r="E59" i="25"/>
  <c r="F59" i="25"/>
  <c r="G59" i="25"/>
  <c r="H59" i="25"/>
  <c r="I59" i="25"/>
  <c r="J59" i="25"/>
  <c r="K59" i="25"/>
  <c r="E60" i="25"/>
  <c r="F60" i="25"/>
  <c r="G60" i="25"/>
  <c r="H60" i="25"/>
  <c r="I60" i="25"/>
  <c r="J60" i="25"/>
  <c r="K60" i="25"/>
  <c r="E61" i="25"/>
  <c r="F61" i="25"/>
  <c r="G61" i="25"/>
  <c r="H61" i="25"/>
  <c r="I61" i="25"/>
  <c r="J61" i="25"/>
  <c r="K61" i="25"/>
  <c r="F62" i="25"/>
  <c r="G62" i="25"/>
  <c r="H62" i="25"/>
  <c r="I62" i="25"/>
  <c r="K62" i="25"/>
  <c r="E63" i="25"/>
  <c r="F63" i="25"/>
  <c r="G63" i="25"/>
  <c r="H63" i="25"/>
  <c r="I63" i="25"/>
  <c r="J63" i="25"/>
  <c r="K63" i="25"/>
  <c r="E64" i="25"/>
  <c r="F64" i="25"/>
  <c r="G64" i="25"/>
  <c r="H64" i="25"/>
  <c r="I64" i="25"/>
  <c r="J64" i="25"/>
  <c r="K64" i="25"/>
  <c r="E38" i="25"/>
  <c r="F38" i="25"/>
  <c r="G38" i="25"/>
  <c r="H38" i="25"/>
  <c r="I38" i="25"/>
  <c r="J38" i="25"/>
  <c r="K38" i="25"/>
  <c r="B39" i="25"/>
  <c r="C39" i="25"/>
  <c r="B40" i="25"/>
  <c r="C40" i="25"/>
  <c r="B41" i="25"/>
  <c r="C41" i="25"/>
  <c r="B42" i="25"/>
  <c r="C42" i="25"/>
  <c r="B43" i="25"/>
  <c r="C43" i="25"/>
  <c r="B44" i="25"/>
  <c r="C44" i="25"/>
  <c r="B45" i="25"/>
  <c r="C45" i="25"/>
  <c r="B46" i="25"/>
  <c r="C46" i="25"/>
  <c r="B47" i="25"/>
  <c r="C47" i="25"/>
  <c r="B48" i="25"/>
  <c r="C48" i="25"/>
  <c r="B49" i="25"/>
  <c r="C49" i="25"/>
  <c r="B50" i="25"/>
  <c r="C50" i="25"/>
  <c r="B51" i="25"/>
  <c r="C51" i="25"/>
  <c r="B52" i="25"/>
  <c r="C52" i="25"/>
  <c r="B53" i="25"/>
  <c r="C53" i="25"/>
  <c r="B54" i="25"/>
  <c r="C54" i="25"/>
  <c r="B55" i="25"/>
  <c r="C55" i="25"/>
  <c r="B56" i="25"/>
  <c r="C56" i="25"/>
  <c r="B57" i="25"/>
  <c r="C57" i="25"/>
  <c r="B58" i="25"/>
  <c r="C58" i="25"/>
  <c r="B59" i="25"/>
  <c r="C59" i="25"/>
  <c r="B60" i="25"/>
  <c r="C60" i="25"/>
  <c r="B61" i="25"/>
  <c r="C61" i="25"/>
  <c r="B62" i="25"/>
  <c r="C62" i="25"/>
  <c r="B63" i="25"/>
  <c r="C63" i="25"/>
  <c r="B64" i="25"/>
  <c r="C64" i="25"/>
  <c r="C38" i="25"/>
  <c r="B38" i="25"/>
  <c r="J38" i="52" l="1"/>
  <c r="J37" i="52"/>
  <c r="J36" i="52"/>
  <c r="J35" i="52"/>
  <c r="J34" i="52"/>
  <c r="J33" i="52"/>
  <c r="J32" i="52"/>
  <c r="J31" i="52"/>
  <c r="J30" i="52"/>
  <c r="J29" i="52"/>
  <c r="J28" i="52"/>
  <c r="J27" i="52"/>
  <c r="J26" i="52"/>
  <c r="K38" i="52"/>
  <c r="K37" i="52"/>
  <c r="K36" i="52"/>
  <c r="K35" i="52"/>
  <c r="K34" i="52"/>
  <c r="K33" i="52"/>
  <c r="K32" i="52"/>
  <c r="K31" i="52"/>
  <c r="K30" i="52"/>
  <c r="K29" i="52"/>
  <c r="K28" i="52"/>
  <c r="K27" i="52"/>
  <c r="K26" i="52"/>
  <c r="K25" i="52"/>
  <c r="J25" i="52"/>
  <c r="B20" i="22"/>
  <c r="C20" i="22"/>
  <c r="D20" i="22"/>
  <c r="E20" i="22"/>
  <c r="F20" i="22"/>
  <c r="G20" i="22"/>
  <c r="H20" i="22"/>
  <c r="B21" i="22"/>
  <c r="C21" i="22"/>
  <c r="D21" i="22"/>
  <c r="E21" i="22"/>
  <c r="F21" i="22"/>
  <c r="G21" i="22"/>
  <c r="H21" i="22"/>
  <c r="B22" i="22"/>
  <c r="C22" i="22"/>
  <c r="D22" i="22"/>
  <c r="E22" i="22"/>
  <c r="F22" i="22"/>
  <c r="G22" i="22"/>
  <c r="H22" i="22"/>
  <c r="B23" i="22"/>
  <c r="C23" i="22"/>
  <c r="D23" i="22"/>
  <c r="E23" i="22"/>
  <c r="F23" i="22"/>
  <c r="G23" i="22"/>
  <c r="H23" i="22"/>
  <c r="B24" i="22"/>
  <c r="C24" i="22"/>
  <c r="D24" i="22"/>
  <c r="E24" i="22"/>
  <c r="F24" i="22"/>
  <c r="G24" i="22"/>
  <c r="H24" i="22"/>
  <c r="B25" i="22"/>
  <c r="C25" i="22"/>
  <c r="D25" i="22"/>
  <c r="E25" i="22"/>
  <c r="F25" i="22"/>
  <c r="G25" i="22"/>
  <c r="H25" i="22"/>
  <c r="B26" i="22"/>
  <c r="C26" i="22"/>
  <c r="D26" i="22"/>
  <c r="E26" i="22"/>
  <c r="F26" i="22"/>
  <c r="G26" i="22"/>
  <c r="H26" i="22"/>
  <c r="B27" i="22"/>
  <c r="C27" i="22"/>
  <c r="D27" i="22"/>
  <c r="E27" i="22"/>
  <c r="F27" i="22"/>
  <c r="G27" i="22"/>
  <c r="H27" i="22"/>
  <c r="B28" i="22"/>
  <c r="C28" i="22"/>
  <c r="D28" i="22"/>
  <c r="E28" i="22"/>
  <c r="F28" i="22"/>
  <c r="G28" i="22"/>
  <c r="H28" i="22"/>
  <c r="C19" i="22"/>
  <c r="D19" i="22"/>
  <c r="E19" i="22"/>
  <c r="F19" i="22"/>
  <c r="G19" i="22"/>
  <c r="H19" i="22"/>
  <c r="B19" i="22"/>
  <c r="G17" i="53"/>
  <c r="H17" i="53"/>
  <c r="I17" i="53"/>
  <c r="J17" i="53"/>
  <c r="G18" i="53"/>
  <c r="H18" i="53"/>
  <c r="I18" i="53"/>
  <c r="J18" i="53"/>
  <c r="G19" i="53"/>
  <c r="H19" i="53"/>
  <c r="I19" i="53"/>
  <c r="J19" i="53"/>
  <c r="G20" i="53"/>
  <c r="H20" i="53"/>
  <c r="I20" i="53"/>
  <c r="J20" i="53"/>
  <c r="H16" i="53"/>
  <c r="I16" i="53"/>
  <c r="J16" i="53"/>
  <c r="G16" i="53"/>
  <c r="B18" i="53"/>
  <c r="C18" i="53"/>
  <c r="D18" i="53"/>
  <c r="E18" i="53"/>
  <c r="B19" i="53"/>
  <c r="C19" i="53"/>
  <c r="D19" i="53"/>
  <c r="E19" i="53"/>
  <c r="B20" i="53"/>
  <c r="C20" i="53"/>
  <c r="D20" i="53"/>
  <c r="E20" i="53"/>
  <c r="C17" i="53"/>
  <c r="D17" i="53"/>
  <c r="E17" i="53"/>
  <c r="B17" i="53"/>
  <c r="G22" i="64"/>
  <c r="H22" i="64"/>
  <c r="I22" i="64"/>
  <c r="J22" i="64"/>
  <c r="G23" i="64"/>
  <c r="H23" i="64"/>
  <c r="I23" i="64"/>
  <c r="J23" i="64"/>
  <c r="G24" i="64"/>
  <c r="H24" i="64"/>
  <c r="I24" i="64"/>
  <c r="J24" i="64"/>
  <c r="G25" i="64"/>
  <c r="H25" i="64"/>
  <c r="I25" i="64"/>
  <c r="J25" i="64"/>
  <c r="G26" i="64"/>
  <c r="H26" i="64"/>
  <c r="I26" i="64"/>
  <c r="J26" i="64"/>
  <c r="G27" i="64"/>
  <c r="H27" i="64"/>
  <c r="I27" i="64"/>
  <c r="J27" i="64"/>
  <c r="G28" i="64"/>
  <c r="H28" i="64"/>
  <c r="I28" i="64"/>
  <c r="J28" i="64"/>
  <c r="G29" i="64"/>
  <c r="H29" i="64"/>
  <c r="I29" i="64"/>
  <c r="J29" i="64"/>
  <c r="G30" i="64"/>
  <c r="H30" i="64"/>
  <c r="I30" i="64"/>
  <c r="J30" i="64"/>
  <c r="H21" i="64"/>
  <c r="I21" i="64"/>
  <c r="J21" i="64"/>
  <c r="G21" i="64"/>
  <c r="B22" i="64"/>
  <c r="C22" i="64"/>
  <c r="D22" i="64"/>
  <c r="E22" i="64"/>
  <c r="B23" i="64"/>
  <c r="C23" i="64"/>
  <c r="D23" i="64"/>
  <c r="E23" i="64"/>
  <c r="B24" i="64"/>
  <c r="C24" i="64"/>
  <c r="D24" i="64"/>
  <c r="E24" i="64"/>
  <c r="B25" i="64"/>
  <c r="C25" i="64"/>
  <c r="D25" i="64"/>
  <c r="E25" i="64"/>
  <c r="B26" i="64"/>
  <c r="C26" i="64"/>
  <c r="D26" i="64"/>
  <c r="E26" i="64"/>
  <c r="B27" i="64"/>
  <c r="C27" i="64"/>
  <c r="D27" i="64"/>
  <c r="E27" i="64"/>
  <c r="B28" i="64"/>
  <c r="C28" i="64"/>
  <c r="D28" i="64"/>
  <c r="E28" i="64"/>
  <c r="B29" i="64"/>
  <c r="C29" i="64"/>
  <c r="D29" i="64"/>
  <c r="E29" i="64"/>
  <c r="B30" i="64"/>
  <c r="C30" i="64"/>
  <c r="D30" i="64"/>
  <c r="E30" i="64"/>
  <c r="C21" i="64"/>
  <c r="D21" i="64"/>
  <c r="E21" i="64"/>
  <c r="B21" i="64"/>
  <c r="B20" i="19"/>
  <c r="C20" i="19"/>
  <c r="D20" i="19"/>
  <c r="E20" i="19"/>
  <c r="B21" i="19"/>
  <c r="C21" i="19"/>
  <c r="D21" i="19"/>
  <c r="E21" i="19"/>
  <c r="B22" i="19"/>
  <c r="C22" i="19"/>
  <c r="D22" i="19"/>
  <c r="E22" i="19"/>
  <c r="B23" i="19"/>
  <c r="C23" i="19"/>
  <c r="D23" i="19"/>
  <c r="E23" i="19"/>
  <c r="B24" i="19"/>
  <c r="C24" i="19"/>
  <c r="D24" i="19"/>
  <c r="E24" i="19"/>
  <c r="B25" i="19"/>
  <c r="C25" i="19"/>
  <c r="D25" i="19"/>
  <c r="E25" i="19"/>
  <c r="B26" i="19"/>
  <c r="C26" i="19"/>
  <c r="D26" i="19"/>
  <c r="E26" i="19"/>
  <c r="B27" i="19"/>
  <c r="C27" i="19"/>
  <c r="D27" i="19"/>
  <c r="E27" i="19"/>
  <c r="B28" i="19"/>
  <c r="C28" i="19"/>
  <c r="D28" i="19"/>
  <c r="E28" i="19"/>
  <c r="C19" i="19"/>
  <c r="D19" i="19"/>
  <c r="E19" i="19"/>
  <c r="B19" i="19"/>
  <c r="B20" i="18"/>
  <c r="C20" i="18"/>
  <c r="D20" i="18"/>
  <c r="E20" i="18"/>
  <c r="B21" i="18"/>
  <c r="C21" i="18"/>
  <c r="D21" i="18"/>
  <c r="E21" i="18"/>
  <c r="B22" i="18"/>
  <c r="C22" i="18"/>
  <c r="D22" i="18"/>
  <c r="E22" i="18"/>
  <c r="B23" i="18"/>
  <c r="C23" i="18"/>
  <c r="D23" i="18"/>
  <c r="E23" i="18"/>
  <c r="B24" i="18"/>
  <c r="C24" i="18"/>
  <c r="D24" i="18"/>
  <c r="E24" i="18"/>
  <c r="B25" i="18"/>
  <c r="C25" i="18"/>
  <c r="D25" i="18"/>
  <c r="E25" i="18"/>
  <c r="B26" i="18"/>
  <c r="C26" i="18"/>
  <c r="D26" i="18"/>
  <c r="E26" i="18"/>
  <c r="B27" i="18"/>
  <c r="C27" i="18"/>
  <c r="D27" i="18"/>
  <c r="E27" i="18"/>
  <c r="B28" i="18"/>
  <c r="C28" i="18"/>
  <c r="D28" i="18"/>
  <c r="E28" i="18"/>
  <c r="C19" i="18"/>
  <c r="D19" i="18"/>
  <c r="E19" i="18"/>
  <c r="B19" i="18"/>
  <c r="B21" i="42"/>
  <c r="C21" i="42"/>
  <c r="D21" i="42"/>
  <c r="E21" i="42"/>
  <c r="F21" i="42"/>
  <c r="B22" i="42"/>
  <c r="C22" i="42"/>
  <c r="D22" i="42"/>
  <c r="E22" i="42"/>
  <c r="F22" i="42"/>
  <c r="B23" i="42"/>
  <c r="C23" i="42"/>
  <c r="D23" i="42"/>
  <c r="E23" i="42"/>
  <c r="F23" i="42"/>
  <c r="B24" i="42"/>
  <c r="C24" i="42"/>
  <c r="D24" i="42"/>
  <c r="E24" i="42"/>
  <c r="F24" i="42"/>
  <c r="B25" i="42"/>
  <c r="C25" i="42"/>
  <c r="D25" i="42"/>
  <c r="E25" i="42"/>
  <c r="F25" i="42"/>
  <c r="B26" i="42"/>
  <c r="C26" i="42"/>
  <c r="D26" i="42"/>
  <c r="E26" i="42"/>
  <c r="F26" i="42"/>
  <c r="B27" i="42"/>
  <c r="C27" i="42"/>
  <c r="D27" i="42"/>
  <c r="E27" i="42"/>
  <c r="F27" i="42"/>
  <c r="B28" i="42"/>
  <c r="C28" i="42"/>
  <c r="D28" i="42"/>
  <c r="E28" i="42"/>
  <c r="F28" i="42"/>
  <c r="B29" i="42"/>
  <c r="C29" i="42"/>
  <c r="D29" i="42"/>
  <c r="E29" i="42"/>
  <c r="F29" i="42"/>
  <c r="C20" i="42"/>
  <c r="D20" i="42"/>
  <c r="E20" i="42"/>
  <c r="F20" i="42"/>
  <c r="B20" i="42"/>
  <c r="B21" i="17"/>
  <c r="C21" i="17"/>
  <c r="D21" i="17"/>
  <c r="E21" i="17"/>
  <c r="F21" i="17"/>
  <c r="B22" i="17"/>
  <c r="C22" i="17"/>
  <c r="D22" i="17"/>
  <c r="E22" i="17"/>
  <c r="F22" i="17"/>
  <c r="B23" i="17"/>
  <c r="C23" i="17"/>
  <c r="D23" i="17"/>
  <c r="E23" i="17"/>
  <c r="F23" i="17"/>
  <c r="B24" i="17"/>
  <c r="C24" i="17"/>
  <c r="D24" i="17"/>
  <c r="E24" i="17"/>
  <c r="F24" i="17"/>
  <c r="B25" i="17"/>
  <c r="C25" i="17"/>
  <c r="D25" i="17"/>
  <c r="E25" i="17"/>
  <c r="F25" i="17"/>
  <c r="B26" i="17"/>
  <c r="C26" i="17"/>
  <c r="D26" i="17"/>
  <c r="E26" i="17"/>
  <c r="F26" i="17"/>
  <c r="B27" i="17"/>
  <c r="C27" i="17"/>
  <c r="D27" i="17"/>
  <c r="E27" i="17"/>
  <c r="F27" i="17"/>
  <c r="B28" i="17"/>
  <c r="C28" i="17"/>
  <c r="D28" i="17"/>
  <c r="E28" i="17"/>
  <c r="F28" i="17"/>
  <c r="B29" i="17"/>
  <c r="C29" i="17"/>
  <c r="D29" i="17"/>
  <c r="E29" i="17"/>
  <c r="F29" i="17"/>
  <c r="C20" i="17"/>
  <c r="D20" i="17"/>
  <c r="E20" i="17"/>
  <c r="F20" i="17"/>
  <c r="B20" i="17"/>
  <c r="D9" i="11"/>
  <c r="D10" i="11"/>
  <c r="D11" i="11"/>
  <c r="D12" i="11"/>
  <c r="D13" i="11"/>
  <c r="D14" i="11"/>
  <c r="D15" i="11"/>
  <c r="D16" i="11"/>
  <c r="D17" i="11"/>
  <c r="D8" i="11"/>
  <c r="D10" i="10"/>
  <c r="D11" i="10"/>
  <c r="D12" i="10"/>
  <c r="D13" i="10"/>
  <c r="D14" i="10"/>
  <c r="D15" i="10"/>
  <c r="D9" i="10"/>
  <c r="C19" i="16"/>
  <c r="D19" i="16"/>
  <c r="E19" i="16"/>
  <c r="F19" i="16"/>
  <c r="G19" i="16"/>
  <c r="C20" i="16"/>
  <c r="D20" i="16"/>
  <c r="E20" i="16"/>
  <c r="F20" i="16"/>
  <c r="G20" i="16"/>
  <c r="C21" i="16"/>
  <c r="D21" i="16"/>
  <c r="E21" i="16"/>
  <c r="F21" i="16"/>
  <c r="G21" i="16"/>
  <c r="C22" i="16"/>
  <c r="D22" i="16"/>
  <c r="E22" i="16"/>
  <c r="F22" i="16"/>
  <c r="G22" i="16"/>
  <c r="C23" i="16"/>
  <c r="D23" i="16"/>
  <c r="E23" i="16"/>
  <c r="F23" i="16"/>
  <c r="G23" i="16"/>
  <c r="C24" i="16"/>
  <c r="D24" i="16"/>
  <c r="E24" i="16"/>
  <c r="F24" i="16"/>
  <c r="G24" i="16"/>
  <c r="C25" i="16"/>
  <c r="D25" i="16"/>
  <c r="E25" i="16"/>
  <c r="F25" i="16"/>
  <c r="G25" i="16"/>
  <c r="C26" i="16"/>
  <c r="D26" i="16"/>
  <c r="E26" i="16"/>
  <c r="F26" i="16"/>
  <c r="G26" i="16"/>
  <c r="C27" i="16"/>
  <c r="D27" i="16"/>
  <c r="E27" i="16"/>
  <c r="F27" i="16"/>
  <c r="G27" i="16"/>
  <c r="C28" i="16"/>
  <c r="D28" i="16"/>
  <c r="E28" i="16"/>
  <c r="F28" i="16"/>
  <c r="G28" i="16"/>
  <c r="B20" i="16"/>
  <c r="B21" i="16"/>
  <c r="B22" i="16"/>
  <c r="B23" i="16"/>
  <c r="B24" i="16"/>
  <c r="B25" i="16"/>
  <c r="B26" i="16"/>
  <c r="B27" i="16"/>
  <c r="B28" i="16"/>
  <c r="B19" i="16"/>
  <c r="B18" i="21"/>
  <c r="C18" i="21"/>
  <c r="D18" i="21"/>
  <c r="E18" i="21"/>
  <c r="F18" i="21"/>
  <c r="B19" i="21"/>
  <c r="C19" i="21"/>
  <c r="D19" i="21"/>
  <c r="E19" i="21"/>
  <c r="F19" i="21"/>
  <c r="B20" i="21"/>
  <c r="C20" i="21"/>
  <c r="D20" i="21"/>
  <c r="E20" i="21"/>
  <c r="F20" i="21"/>
  <c r="B21" i="21"/>
  <c r="C21" i="21"/>
  <c r="D21" i="21"/>
  <c r="E21" i="21"/>
  <c r="F21" i="21"/>
  <c r="B22" i="21"/>
  <c r="C22" i="21"/>
  <c r="D22" i="21"/>
  <c r="E22" i="21"/>
  <c r="F22" i="21"/>
  <c r="B23" i="21"/>
  <c r="C23" i="21"/>
  <c r="D23" i="21"/>
  <c r="E23" i="21"/>
  <c r="F23" i="21"/>
  <c r="B24" i="21"/>
  <c r="C24" i="21"/>
  <c r="D24" i="21"/>
  <c r="E24" i="21"/>
  <c r="F24" i="21"/>
  <c r="C17" i="21"/>
  <c r="D17" i="21"/>
  <c r="E17" i="21"/>
  <c r="F17" i="21"/>
  <c r="B17" i="21"/>
  <c r="D8" i="37" l="1"/>
  <c r="D9" i="37"/>
  <c r="D10" i="37"/>
  <c r="D11" i="37"/>
  <c r="D12" i="37"/>
  <c r="D13" i="37"/>
  <c r="D14" i="37"/>
  <c r="D7" i="37"/>
  <c r="D8" i="14" l="1"/>
  <c r="D14" i="41"/>
  <c r="D15" i="41"/>
  <c r="D16" i="41"/>
  <c r="D17" i="41"/>
  <c r="D19" i="41"/>
  <c r="D20" i="41"/>
  <c r="D21" i="41"/>
  <c r="D22" i="41"/>
  <c r="D23" i="41"/>
  <c r="D24" i="41"/>
  <c r="D25" i="41"/>
  <c r="D26" i="41"/>
  <c r="D27" i="41"/>
  <c r="D28" i="41"/>
  <c r="D30" i="41"/>
  <c r="D31" i="41"/>
  <c r="D32" i="41"/>
  <c r="D33" i="41"/>
  <c r="D34" i="41"/>
  <c r="D35" i="41"/>
  <c r="D36" i="41"/>
  <c r="D37" i="41"/>
  <c r="D38" i="41"/>
  <c r="D39" i="41"/>
  <c r="D41" i="41"/>
  <c r="D42" i="41"/>
  <c r="D43" i="41"/>
  <c r="D44" i="41"/>
  <c r="D45" i="41"/>
  <c r="D46" i="41"/>
  <c r="D47" i="41"/>
  <c r="D48" i="41"/>
  <c r="D49" i="41"/>
  <c r="D50" i="41"/>
  <c r="D52" i="41"/>
  <c r="D53" i="41"/>
  <c r="D54" i="41"/>
  <c r="D55" i="41"/>
  <c r="D56" i="41"/>
  <c r="D57" i="41"/>
  <c r="D58" i="41"/>
  <c r="D59" i="41"/>
  <c r="D60" i="41"/>
  <c r="D61" i="41"/>
  <c r="D62" i="41"/>
  <c r="D63" i="41"/>
  <c r="D9" i="41"/>
  <c r="D10" i="41"/>
  <c r="D11" i="41"/>
  <c r="D12" i="41"/>
  <c r="D13" i="41"/>
  <c r="D8" i="41"/>
  <c r="J30" i="7"/>
  <c r="J29" i="7"/>
  <c r="J28" i="7"/>
  <c r="J27" i="7"/>
  <c r="J26" i="7"/>
  <c r="J25" i="7"/>
  <c r="J24" i="7"/>
  <c r="J23" i="7"/>
  <c r="J22" i="7"/>
  <c r="J21" i="7"/>
  <c r="J20" i="7"/>
  <c r="J19" i="7"/>
  <c r="J18" i="7"/>
  <c r="J17" i="7"/>
  <c r="J16" i="7"/>
  <c r="J15" i="7"/>
  <c r="J14" i="7"/>
  <c r="J13" i="7"/>
  <c r="J12" i="7"/>
  <c r="J11" i="7"/>
  <c r="J9" i="7"/>
  <c r="J8" i="7"/>
  <c r="H8" i="7"/>
  <c r="E9" i="7"/>
  <c r="E11" i="7"/>
  <c r="E12" i="7"/>
  <c r="E13" i="7"/>
  <c r="E14" i="7"/>
  <c r="E15" i="7"/>
  <c r="E16" i="7"/>
  <c r="E17" i="7"/>
  <c r="E18" i="7"/>
  <c r="E19" i="7"/>
  <c r="E20" i="7"/>
  <c r="E21" i="7"/>
  <c r="E22" i="7"/>
  <c r="E23" i="7"/>
  <c r="E24" i="7"/>
  <c r="E25" i="7"/>
  <c r="E26" i="7"/>
  <c r="E27" i="7"/>
  <c r="E28" i="7"/>
  <c r="E29" i="7"/>
  <c r="E30" i="7"/>
  <c r="E8" i="7"/>
  <c r="H30" i="7"/>
  <c r="H29" i="7"/>
  <c r="H28" i="7"/>
  <c r="H27" i="7"/>
  <c r="H26" i="7"/>
  <c r="H25" i="7"/>
  <c r="H24" i="7"/>
  <c r="H23" i="7"/>
  <c r="H22" i="7"/>
  <c r="H21" i="7"/>
  <c r="H20" i="7"/>
  <c r="H19" i="7"/>
  <c r="H18" i="7"/>
  <c r="H17" i="7"/>
  <c r="H16" i="7"/>
  <c r="H15" i="7"/>
  <c r="H14" i="7"/>
  <c r="H13" i="7"/>
  <c r="H12" i="7"/>
  <c r="H11" i="7"/>
  <c r="H9" i="7"/>
  <c r="C11" i="7"/>
  <c r="C12" i="7"/>
  <c r="C13" i="7"/>
  <c r="C14" i="7"/>
  <c r="C15" i="7"/>
  <c r="C16" i="7"/>
  <c r="C17" i="7"/>
  <c r="C18" i="7"/>
  <c r="C19" i="7"/>
  <c r="C20" i="7"/>
  <c r="C21" i="7"/>
  <c r="C22" i="7"/>
  <c r="C23" i="7"/>
  <c r="C24" i="7"/>
  <c r="C25" i="7"/>
  <c r="C26" i="7"/>
  <c r="C27" i="7"/>
  <c r="C28" i="7"/>
  <c r="C29" i="7"/>
  <c r="C30" i="7"/>
  <c r="C9" i="7"/>
  <c r="C8" i="7"/>
  <c r="I8" i="54"/>
  <c r="I16" i="54"/>
  <c r="I15" i="54"/>
  <c r="I14" i="54"/>
  <c r="I13" i="54"/>
  <c r="I12" i="54"/>
  <c r="I11" i="54"/>
  <c r="I10" i="54"/>
  <c r="I9" i="54"/>
  <c r="F16" i="54"/>
  <c r="F15" i="54"/>
  <c r="F14" i="54"/>
  <c r="F13" i="54"/>
  <c r="F12" i="54"/>
  <c r="F11" i="54"/>
  <c r="F10" i="54"/>
  <c r="F9" i="54"/>
  <c r="F8" i="54"/>
  <c r="C9" i="54"/>
  <c r="C10" i="54"/>
  <c r="C11" i="54"/>
  <c r="C12" i="54"/>
  <c r="C13" i="54"/>
  <c r="C14" i="54"/>
  <c r="C15" i="54"/>
  <c r="C16" i="54"/>
  <c r="C8" i="54"/>
  <c r="B8" i="54"/>
  <c r="E8" i="39"/>
  <c r="E9" i="39"/>
  <c r="E10" i="39"/>
  <c r="E11" i="39"/>
  <c r="E12" i="39"/>
  <c r="E7" i="39"/>
  <c r="F8" i="49" l="1"/>
  <c r="F9" i="49"/>
  <c r="F7" i="49"/>
  <c r="E8" i="49"/>
  <c r="E9" i="49"/>
  <c r="E7" i="49"/>
  <c r="D8" i="49"/>
  <c r="D9" i="49"/>
  <c r="D7" i="49"/>
  <c r="D10" i="4"/>
  <c r="D9" i="4"/>
  <c r="D9" i="14" l="1"/>
  <c r="E9" i="14" s="1"/>
  <c r="D10" i="14"/>
  <c r="E10" i="14" s="1"/>
  <c r="D11" i="14"/>
  <c r="E11" i="14" s="1"/>
  <c r="D12" i="14"/>
  <c r="E12" i="14" s="1"/>
  <c r="D13" i="14"/>
  <c r="E13" i="14" s="1"/>
  <c r="D14" i="14"/>
  <c r="E14" i="14" s="1"/>
  <c r="D15" i="14"/>
  <c r="E15" i="14" s="1"/>
  <c r="D16" i="14"/>
  <c r="E16" i="14" s="1"/>
  <c r="D17" i="14"/>
  <c r="E17" i="14" s="1"/>
  <c r="D19" i="14"/>
  <c r="E19" i="14" s="1"/>
  <c r="D20" i="14"/>
  <c r="E20" i="14" s="1"/>
  <c r="D21" i="14"/>
  <c r="E21" i="14" s="1"/>
  <c r="D22" i="14"/>
  <c r="E22" i="14" s="1"/>
  <c r="D23" i="14"/>
  <c r="E23" i="14" s="1"/>
  <c r="D24" i="14"/>
  <c r="E24" i="14" s="1"/>
  <c r="D25" i="14"/>
  <c r="E25" i="14" s="1"/>
  <c r="D26" i="14"/>
  <c r="E26" i="14" s="1"/>
  <c r="D27" i="14"/>
  <c r="E27" i="14" s="1"/>
  <c r="D28" i="14"/>
  <c r="E28" i="14" s="1"/>
  <c r="D30" i="14"/>
  <c r="E30" i="14" s="1"/>
  <c r="D31" i="14"/>
  <c r="E31" i="14" s="1"/>
  <c r="D32" i="14"/>
  <c r="E32" i="14" s="1"/>
  <c r="D33" i="14"/>
  <c r="E33" i="14" s="1"/>
  <c r="D34" i="14"/>
  <c r="E34" i="14" s="1"/>
  <c r="D35" i="14"/>
  <c r="E35" i="14" s="1"/>
  <c r="D36" i="14"/>
  <c r="E36" i="14" s="1"/>
  <c r="D37" i="14"/>
  <c r="E37" i="14" s="1"/>
  <c r="D38" i="14"/>
  <c r="E38" i="14" s="1"/>
  <c r="D39" i="14"/>
  <c r="E39" i="14" s="1"/>
  <c r="D41" i="14"/>
  <c r="E41" i="14" s="1"/>
  <c r="D42" i="14"/>
  <c r="E42" i="14" s="1"/>
  <c r="D43" i="14"/>
  <c r="E43" i="14" s="1"/>
  <c r="D44" i="14"/>
  <c r="E44" i="14" s="1"/>
  <c r="D45" i="14"/>
  <c r="E45" i="14" s="1"/>
  <c r="D46" i="14"/>
  <c r="E46" i="14" s="1"/>
  <c r="D47" i="14"/>
  <c r="E47" i="14" s="1"/>
  <c r="D48" i="14"/>
  <c r="E48" i="14" s="1"/>
  <c r="D49" i="14"/>
  <c r="E49" i="14" s="1"/>
  <c r="D50" i="14"/>
  <c r="E50" i="14" s="1"/>
  <c r="D52" i="14"/>
  <c r="E52" i="14" s="1"/>
  <c r="D53" i="14"/>
  <c r="E53" i="14" s="1"/>
  <c r="D54" i="14"/>
  <c r="E54" i="14" s="1"/>
  <c r="D55" i="14"/>
  <c r="E55" i="14" s="1"/>
  <c r="D56" i="14"/>
  <c r="E56" i="14" s="1"/>
  <c r="D57" i="14"/>
  <c r="E57" i="14" s="1"/>
  <c r="D58" i="14"/>
  <c r="E58" i="14" s="1"/>
  <c r="D59" i="14"/>
  <c r="E59" i="14" s="1"/>
  <c r="D60" i="14"/>
  <c r="E60" i="14" s="1"/>
  <c r="D61" i="14"/>
  <c r="E61" i="14" s="1"/>
  <c r="D62" i="14"/>
  <c r="E62" i="14" s="1"/>
  <c r="D63" i="14"/>
  <c r="E63" i="14" s="1"/>
  <c r="E8" i="14"/>
  <c r="D9" i="50" l="1"/>
  <c r="F9" i="50" s="1"/>
  <c r="D10" i="50"/>
  <c r="D11" i="50"/>
  <c r="F11" i="50" s="1"/>
  <c r="D12" i="50"/>
  <c r="D13" i="50"/>
  <c r="F13" i="50" s="1"/>
  <c r="D14" i="50"/>
  <c r="F14" i="50" s="1"/>
  <c r="D8" i="50"/>
  <c r="F8" i="50" s="1"/>
  <c r="D7" i="50"/>
  <c r="F7" i="50" s="1"/>
  <c r="E8" i="37"/>
  <c r="E9" i="37"/>
  <c r="E10" i="37"/>
  <c r="E11" i="37"/>
  <c r="E12" i="37"/>
  <c r="E13" i="37"/>
  <c r="E14" i="37"/>
  <c r="E7" i="37"/>
  <c r="F12" i="50" l="1"/>
  <c r="F10" i="50"/>
  <c r="E7" i="50"/>
  <c r="E13" i="50"/>
  <c r="E11" i="50"/>
  <c r="E9" i="50"/>
  <c r="E14" i="50"/>
  <c r="E12" i="50"/>
  <c r="E10" i="50"/>
  <c r="E8" i="50"/>
</calcChain>
</file>

<file path=xl/sharedStrings.xml><?xml version="1.0" encoding="utf-8"?>
<sst xmlns="http://schemas.openxmlformats.org/spreadsheetml/2006/main" count="1674" uniqueCount="601">
  <si>
    <t>Azores Islands</t>
  </si>
  <si>
    <t xml:space="preserve">Date of Arrival </t>
  </si>
  <si>
    <t>Total</t>
  </si>
  <si>
    <t>Hispanic</t>
  </si>
  <si>
    <t>Foreign born</t>
  </si>
  <si>
    <t>2000 population</t>
  </si>
  <si>
    <t>5 to 9</t>
  </si>
  <si>
    <t>10 to 14</t>
  </si>
  <si>
    <t>15 to 19</t>
  </si>
  <si>
    <t>20 to 24</t>
  </si>
  <si>
    <t>25 to 29</t>
  </si>
  <si>
    <t>30 to 34</t>
  </si>
  <si>
    <t>35 to 39</t>
  </si>
  <si>
    <t>40 to 44</t>
  </si>
  <si>
    <t>45 to 49</t>
  </si>
  <si>
    <t>50 to 54</t>
  </si>
  <si>
    <t>55 to 59</t>
  </si>
  <si>
    <t>60 to 64</t>
  </si>
  <si>
    <t>65 to 69</t>
  </si>
  <si>
    <t>70 to 74</t>
  </si>
  <si>
    <t>75 to 79</t>
  </si>
  <si>
    <t>80 to 84</t>
  </si>
  <si>
    <t>85 to 89</t>
  </si>
  <si>
    <t>Georgia</t>
  </si>
  <si>
    <t>Widowed</t>
  </si>
  <si>
    <t>Divorced</t>
  </si>
  <si>
    <t>Separated</t>
  </si>
  <si>
    <t>Mining</t>
  </si>
  <si>
    <t>Utilities</t>
  </si>
  <si>
    <t>Construction</t>
  </si>
  <si>
    <t>2nd quintile</t>
  </si>
  <si>
    <t>4th quintile</t>
  </si>
  <si>
    <t>Male</t>
  </si>
  <si>
    <t xml:space="preserve">Female </t>
  </si>
  <si>
    <t>Female</t>
  </si>
  <si>
    <t>Married couple</t>
  </si>
  <si>
    <t>Female householder</t>
  </si>
  <si>
    <t>Male householder</t>
  </si>
  <si>
    <t>Grandparent householder</t>
  </si>
  <si>
    <t>Other</t>
  </si>
  <si>
    <t>Before 1990</t>
  </si>
  <si>
    <t>Less than 9th grade</t>
  </si>
  <si>
    <t>High school graduate</t>
  </si>
  <si>
    <t>Less than $20,000</t>
  </si>
  <si>
    <t>$20,000 to $49,999</t>
  </si>
  <si>
    <t>$50,000 or more</t>
  </si>
  <si>
    <t>Share of total change (%)</t>
  </si>
  <si>
    <t xml:space="preserve">Industry </t>
  </si>
  <si>
    <t>Non-family household</t>
  </si>
  <si>
    <t>White alone, not Hispanic</t>
  </si>
  <si>
    <t>Black alone, not Hispanic</t>
  </si>
  <si>
    <t>Unemployed, no work experience in past five years</t>
  </si>
  <si>
    <t>Occupation Group</t>
  </si>
  <si>
    <t xml:space="preserve">Management </t>
  </si>
  <si>
    <t xml:space="preserve">Legal </t>
  </si>
  <si>
    <t xml:space="preserve">Sales </t>
  </si>
  <si>
    <t>Production</t>
  </si>
  <si>
    <t xml:space="preserve">Financial </t>
  </si>
  <si>
    <t>Military</t>
  </si>
  <si>
    <t>1st quintile</t>
  </si>
  <si>
    <t>3rd quintile</t>
  </si>
  <si>
    <t>5th quintile</t>
  </si>
  <si>
    <t>Middle East</t>
  </si>
  <si>
    <t>Mexico</t>
  </si>
  <si>
    <t>Central America</t>
  </si>
  <si>
    <t>Caribbean</t>
  </si>
  <si>
    <t>South America</t>
  </si>
  <si>
    <t>South and East Asia</t>
  </si>
  <si>
    <t>Total population</t>
  </si>
  <si>
    <t>Foreign-born population</t>
  </si>
  <si>
    <t>Percent of foreign born</t>
  </si>
  <si>
    <t>Percent foreign born</t>
  </si>
  <si>
    <t xml:space="preserve">Native born </t>
  </si>
  <si>
    <t xml:space="preserve">Number </t>
  </si>
  <si>
    <t>Philippines</t>
  </si>
  <si>
    <t>India</t>
  </si>
  <si>
    <t>China</t>
  </si>
  <si>
    <t>Vietnam</t>
  </si>
  <si>
    <t>Canada</t>
  </si>
  <si>
    <t>Korea</t>
  </si>
  <si>
    <t>Cuba</t>
  </si>
  <si>
    <t>El Salvador</t>
  </si>
  <si>
    <t>Germany</t>
  </si>
  <si>
    <t>Dominican Republic</t>
  </si>
  <si>
    <t>Colombia</t>
  </si>
  <si>
    <t>Jamaica</t>
  </si>
  <si>
    <t>Guatemala</t>
  </si>
  <si>
    <t>England</t>
  </si>
  <si>
    <t>Italy</t>
  </si>
  <si>
    <t>Poland</t>
  </si>
  <si>
    <t>Haiti</t>
  </si>
  <si>
    <t>Taiwan</t>
  </si>
  <si>
    <t>Russia</t>
  </si>
  <si>
    <t>Japan</t>
  </si>
  <si>
    <t>Peru</t>
  </si>
  <si>
    <t>Iran</t>
  </si>
  <si>
    <t>Ukraine</t>
  </si>
  <si>
    <t>Honduras</t>
  </si>
  <si>
    <t>Brazil</t>
  </si>
  <si>
    <t>Ecuador</t>
  </si>
  <si>
    <t>Pakistan</t>
  </si>
  <si>
    <t>Hong Kong</t>
  </si>
  <si>
    <t>Guyana</t>
  </si>
  <si>
    <t>Nicaragua</t>
  </si>
  <si>
    <t>Trinidad &amp; Tobago</t>
  </si>
  <si>
    <t>Thailand</t>
  </si>
  <si>
    <t>Laos</t>
  </si>
  <si>
    <t>Portugal</t>
  </si>
  <si>
    <t>Argentina</t>
  </si>
  <si>
    <t>Romania</t>
  </si>
  <si>
    <t>France</t>
  </si>
  <si>
    <t>Ireland</t>
  </si>
  <si>
    <t>Greece</t>
  </si>
  <si>
    <t>Venezuela</t>
  </si>
  <si>
    <t>Nigeria</t>
  </si>
  <si>
    <t>Cambodia</t>
  </si>
  <si>
    <t>Egypt</t>
  </si>
  <si>
    <t>Netherlands</t>
  </si>
  <si>
    <t>Yugoslavia</t>
  </si>
  <si>
    <t>Bangladesh</t>
  </si>
  <si>
    <t>Lebanon</t>
  </si>
  <si>
    <t>Panama</t>
  </si>
  <si>
    <t>South Africa</t>
  </si>
  <si>
    <t>Scotland</t>
  </si>
  <si>
    <t>Hungary</t>
  </si>
  <si>
    <t>Indonesia</t>
  </si>
  <si>
    <t>Turkey</t>
  </si>
  <si>
    <t>Ethiopia</t>
  </si>
  <si>
    <t>Chile</t>
  </si>
  <si>
    <t>Iraq</t>
  </si>
  <si>
    <t>Costa Rica</t>
  </si>
  <si>
    <t>Spain</t>
  </si>
  <si>
    <t>Austria</t>
  </si>
  <si>
    <t>Ghana</t>
  </si>
  <si>
    <t>Bulgaria</t>
  </si>
  <si>
    <t>Armenia</t>
  </si>
  <si>
    <t>Sweden</t>
  </si>
  <si>
    <t>Bolivia</t>
  </si>
  <si>
    <t>Kenya</t>
  </si>
  <si>
    <t>Malaysia</t>
  </si>
  <si>
    <t>Jordan</t>
  </si>
  <si>
    <t>Syria</t>
  </si>
  <si>
    <t>Afghanistan</t>
  </si>
  <si>
    <t>Albania</t>
  </si>
  <si>
    <t>Belarus</t>
  </si>
  <si>
    <t>Switzerland</t>
  </si>
  <si>
    <t>Liberia</t>
  </si>
  <si>
    <t>Croatia</t>
  </si>
  <si>
    <t>Barbados</t>
  </si>
  <si>
    <t>Morocco</t>
  </si>
  <si>
    <t>Myanmar</t>
  </si>
  <si>
    <t>Uruguay</t>
  </si>
  <si>
    <t>Belize</t>
  </si>
  <si>
    <t>Lithuania</t>
  </si>
  <si>
    <t>Belgium</t>
  </si>
  <si>
    <t>Sri Lanka</t>
  </si>
  <si>
    <t>Somalia</t>
  </si>
  <si>
    <t>Norway</t>
  </si>
  <si>
    <t>Denmark</t>
  </si>
  <si>
    <t>Czechoslovakia</t>
  </si>
  <si>
    <t>Moldova</t>
  </si>
  <si>
    <t>Czech Republic</t>
  </si>
  <si>
    <t>Uzbekistan</t>
  </si>
  <si>
    <t>Singapore</t>
  </si>
  <si>
    <t>Fiji</t>
  </si>
  <si>
    <t>Latvia</t>
  </si>
  <si>
    <t>Bahamas</t>
  </si>
  <si>
    <t>New Zealand</t>
  </si>
  <si>
    <t>Dominica</t>
  </si>
  <si>
    <t>Sudan</t>
  </si>
  <si>
    <t>Nepal</t>
  </si>
  <si>
    <t>Finland</t>
  </si>
  <si>
    <t>Grenada</t>
  </si>
  <si>
    <t>Sierra Leone</t>
  </si>
  <si>
    <t>Cape Verde</t>
  </si>
  <si>
    <t>Macedonia</t>
  </si>
  <si>
    <t>Slovakia</t>
  </si>
  <si>
    <t>Saudi Arabia</t>
  </si>
  <si>
    <t>Kuwait</t>
  </si>
  <si>
    <t>Cameroon</t>
  </si>
  <si>
    <t>Zimbabwe</t>
  </si>
  <si>
    <t>Paraguay</t>
  </si>
  <si>
    <t>Eritrea</t>
  </si>
  <si>
    <t>Azerbaijan</t>
  </si>
  <si>
    <t>Antigua &amp; Barbuda</t>
  </si>
  <si>
    <t>Uganda</t>
  </si>
  <si>
    <t>Tanzania</t>
  </si>
  <si>
    <t>Algeria</t>
  </si>
  <si>
    <t>Tonga</t>
  </si>
  <si>
    <t>Samoa</t>
  </si>
  <si>
    <t>Bermuda</t>
  </si>
  <si>
    <t>Micronesia</t>
  </si>
  <si>
    <t>Iceland</t>
  </si>
  <si>
    <t>Number of homeowners</t>
  </si>
  <si>
    <t>Israel/Palestine</t>
  </si>
  <si>
    <t>Australia</t>
  </si>
  <si>
    <t>1990 to 1999</t>
  </si>
  <si>
    <t>90 and older</t>
  </si>
  <si>
    <t xml:space="preserve">All </t>
  </si>
  <si>
    <t xml:space="preserve">Unmarried </t>
  </si>
  <si>
    <t>Younger than 18</t>
  </si>
  <si>
    <t>Owner-occupied</t>
  </si>
  <si>
    <t>Renter-occupied</t>
  </si>
  <si>
    <t>Kazakhstan</t>
  </si>
  <si>
    <t>All other</t>
  </si>
  <si>
    <t>Native born</t>
  </si>
  <si>
    <t>Now married</t>
  </si>
  <si>
    <t xml:space="preserve">Never married </t>
  </si>
  <si>
    <t>65 and older</t>
  </si>
  <si>
    <t xml:space="preserve">18 to 64 </t>
  </si>
  <si>
    <t xml:space="preserve">Percent </t>
  </si>
  <si>
    <t>All</t>
  </si>
  <si>
    <t>Median earnings ($)</t>
  </si>
  <si>
    <t>Median income ($)</t>
  </si>
  <si>
    <t>United Kingdom, other</t>
  </si>
  <si>
    <t>Asia, other</t>
  </si>
  <si>
    <t>Caribbean, other</t>
  </si>
  <si>
    <t>West Indies, other</t>
  </si>
  <si>
    <t>South America, other</t>
  </si>
  <si>
    <t>Americas, other</t>
  </si>
  <si>
    <t>East Asia, other</t>
  </si>
  <si>
    <t>Percent, 2000</t>
  </si>
  <si>
    <t xml:space="preserve">Percent unmarried </t>
  </si>
  <si>
    <t xml:space="preserve">Science and engineering </t>
  </si>
  <si>
    <t>Legal, community and social services</t>
  </si>
  <si>
    <t xml:space="preserve">Food preparation and serving </t>
  </si>
  <si>
    <t>Building and grounds cleaning and maintenance</t>
  </si>
  <si>
    <t>Other services</t>
  </si>
  <si>
    <t>Construction and extraction</t>
  </si>
  <si>
    <t xml:space="preserve">Manufacturing - durable and nondurable goods </t>
  </si>
  <si>
    <t>Information and communications</t>
  </si>
  <si>
    <t>Finance, insurance, real estate, and rental and leasing</t>
  </si>
  <si>
    <t xml:space="preserve">Business services </t>
  </si>
  <si>
    <t>Educational, health and social services</t>
  </si>
  <si>
    <t>Other services (except public administration)</t>
  </si>
  <si>
    <t>Public administration</t>
  </si>
  <si>
    <t>Business operations</t>
  </si>
  <si>
    <t>Community and social services</t>
  </si>
  <si>
    <t>Construction trades</t>
  </si>
  <si>
    <t xml:space="preserve">Extraction workers </t>
  </si>
  <si>
    <t>Agriculture, forestry, fishing and hunting</t>
  </si>
  <si>
    <t xml:space="preserve">Manufacturing - durable goods </t>
  </si>
  <si>
    <t>Wholesale trade</t>
  </si>
  <si>
    <t>Retail trade</t>
  </si>
  <si>
    <t>Transportation and warehousing</t>
  </si>
  <si>
    <t xml:space="preserve"> </t>
  </si>
  <si>
    <t>Former USSR/Russia, other</t>
  </si>
  <si>
    <t>Percent of women giving birth in past year</t>
  </si>
  <si>
    <t>Two-person families</t>
  </si>
  <si>
    <t>Five-person families or more</t>
  </si>
  <si>
    <t xml:space="preserve">Health care </t>
  </si>
  <si>
    <t>Farming, fishing and forestry</t>
  </si>
  <si>
    <t xml:space="preserve">Management and business </t>
  </si>
  <si>
    <t>Education, arts and media</t>
  </si>
  <si>
    <t>Cleaning and maintenance</t>
  </si>
  <si>
    <t>Education, training and library</t>
  </si>
  <si>
    <t xml:space="preserve">Arts, design, entertainment, sports and media </t>
  </si>
  <si>
    <t>Health care support</t>
  </si>
  <si>
    <t>Health care practitioners and technical</t>
  </si>
  <si>
    <t xml:space="preserve">Installation, maintenance and repair workers </t>
  </si>
  <si>
    <t>Active-duty military</t>
  </si>
  <si>
    <t>Agriculture, forestry, fishing and mining</t>
  </si>
  <si>
    <t>Three- or four- person families</t>
  </si>
  <si>
    <t>Household heads</t>
  </si>
  <si>
    <t>Africa, other</t>
  </si>
  <si>
    <t>Western Africa, other</t>
  </si>
  <si>
    <t>All native born</t>
  </si>
  <si>
    <t>All foreign born</t>
  </si>
  <si>
    <t>18 and older</t>
  </si>
  <si>
    <t>Younger than 5</t>
  </si>
  <si>
    <t xml:space="preserve">Alaska </t>
  </si>
  <si>
    <t xml:space="preserve">Arkansas </t>
  </si>
  <si>
    <t xml:space="preserve">California </t>
  </si>
  <si>
    <t xml:space="preserve">Colorado </t>
  </si>
  <si>
    <t xml:space="preserve">Connecticut </t>
  </si>
  <si>
    <t xml:space="preserve">Delaware </t>
  </si>
  <si>
    <t xml:space="preserve">District of Columbia </t>
  </si>
  <si>
    <t xml:space="preserve">Florida </t>
  </si>
  <si>
    <t xml:space="preserve">Georgia </t>
  </si>
  <si>
    <t xml:space="preserve">Hawaii </t>
  </si>
  <si>
    <t xml:space="preserve">Idaho </t>
  </si>
  <si>
    <t xml:space="preserve">Illinois </t>
  </si>
  <si>
    <t xml:space="preserve">Iowa </t>
  </si>
  <si>
    <t xml:space="preserve">Kansas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</si>
  <si>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</si>
  <si>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</si>
  <si>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</si>
  <si>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</si>
  <si>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</si>
  <si>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</si>
  <si>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</si>
  <si>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</si>
  <si>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</si>
  <si>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</si>
  <si>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</si>
  <si>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</si>
  <si>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</si>
  <si>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</si>
  <si>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</si>
  <si>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</si>
  <si>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</si>
  <si>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Oregon </t>
  </si>
  <si>
    <t xml:space="preserve">Pennsylvania </t>
  </si>
  <si>
    <t xml:space="preserve">Rhode Island </t>
  </si>
  <si>
    <t xml:space="preserve">South Carolina </t>
  </si>
  <si>
    <t xml:space="preserve">Tennessee </t>
  </si>
  <si>
    <t xml:space="preserve">Texas </t>
  </si>
  <si>
    <t xml:space="preserve">Vermont </t>
  </si>
  <si>
    <t xml:space="preserve">Washington </t>
  </si>
  <si>
    <t xml:space="preserve">West Virginia </t>
  </si>
  <si>
    <t xml:space="preserve">Wisconsin </t>
  </si>
  <si>
    <t xml:space="preserve">Wyoming </t>
  </si>
  <si>
    <t>---</t>
  </si>
  <si>
    <t>Number</t>
  </si>
  <si>
    <t>Percent</t>
  </si>
  <si>
    <t>One race</t>
  </si>
  <si>
    <t>White</t>
  </si>
  <si>
    <t>Black or African American</t>
  </si>
  <si>
    <t>American Indian and Alaska Native</t>
  </si>
  <si>
    <t>Asian</t>
  </si>
  <si>
    <t>Native Hawaiian and Other Pacific Islander</t>
  </si>
  <si>
    <t>Some Other Race</t>
  </si>
  <si>
    <t>Two or More Races</t>
  </si>
  <si>
    <t>Citizen</t>
  </si>
  <si>
    <t>Non-Citizen</t>
  </si>
  <si>
    <t xml:space="preserve">Alabama </t>
  </si>
  <si>
    <t>Computer and mathematical</t>
  </si>
  <si>
    <t>Protective service</t>
  </si>
  <si>
    <t>Personal care and service</t>
  </si>
  <si>
    <t>Arts, entertainment, recreation, accommodations, and food services</t>
  </si>
  <si>
    <t>Bosnia and Herzegovina</t>
  </si>
  <si>
    <t>Table 1</t>
  </si>
  <si>
    <t xml:space="preserve">Table 2 </t>
  </si>
  <si>
    <t xml:space="preserve">Table 3 </t>
  </si>
  <si>
    <r>
      <rPr>
        <b/>
        <sz val="5"/>
        <rFont val="Verdana"/>
        <family val="2"/>
      </rPr>
      <t>Note:</t>
    </r>
    <r>
      <rPr>
        <sz val="5"/>
        <rFont val="Verdana"/>
        <family val="2"/>
      </rPr>
      <t xml:space="preserve"> Middle East consists of Afghanistan, Iran, Iraq, Israel/Palestine, Jordan, Kuwait, Lebanon, Saudi Arabia, Syria, Turkey, Yemen, Algeria, Egypt, Morocco and Sudan. </t>
    </r>
  </si>
  <si>
    <t xml:space="preserve">Table 4 </t>
  </si>
  <si>
    <t>Table 5</t>
  </si>
  <si>
    <t xml:space="preserve">Table 6 </t>
  </si>
  <si>
    <t>Native-
born population</t>
  </si>
  <si>
    <t xml:space="preserve">Table 7 </t>
  </si>
  <si>
    <t>TOTAL</t>
  </si>
  <si>
    <t>NATIVE BORN</t>
  </si>
  <si>
    <t>FOREIGN BORN</t>
  </si>
  <si>
    <t xml:space="preserve">Table 8 </t>
  </si>
  <si>
    <t>Non-citizen</t>
  </si>
  <si>
    <r>
      <rPr>
        <b/>
        <sz val="5"/>
        <rFont val="Verdana"/>
        <family val="2"/>
      </rPr>
      <t>Note:</t>
    </r>
    <r>
      <rPr>
        <sz val="5"/>
        <rFont val="Verdana"/>
        <family val="2"/>
      </rPr>
      <t xml:space="preserve"> Middle East consists of Afghanistan, Iran, Iraq, Israel/Palestine, Jordan, Kuwait, Lebanon, Saudi Arabia, Syria, Turkey, Yemen, Algeria, Egypt, Morocco and Sudan. </t>
    </r>
  </si>
  <si>
    <t xml:space="preserve">Table 9 </t>
  </si>
  <si>
    <t>Age (years)</t>
  </si>
  <si>
    <t xml:space="preserve">Table 10 </t>
  </si>
  <si>
    <t xml:space="preserve">Table 11 </t>
  </si>
  <si>
    <t xml:space="preserve">Table 12 </t>
  </si>
  <si>
    <t xml:space="preserve">Table 13 </t>
  </si>
  <si>
    <t>TOTAL POPULATION</t>
  </si>
  <si>
    <t>REGION OF BIRTH</t>
  </si>
  <si>
    <t>South and 
East Asia</t>
  </si>
  <si>
    <t xml:space="preserve">Table 13a </t>
  </si>
  <si>
    <t>PERCENT OF REGION OF BIRTH</t>
  </si>
  <si>
    <t>Percent of 
native born</t>
  </si>
  <si>
    <r>
      <rPr>
        <b/>
        <sz val="5"/>
        <rFont val="Verdana"/>
        <family val="2"/>
      </rPr>
      <t xml:space="preserve">Note: </t>
    </r>
    <r>
      <rPr>
        <sz val="5"/>
        <rFont val="Verdana"/>
        <family val="2"/>
      </rPr>
      <t xml:space="preserve">Middle East consists of Afghanistan, Iran, Iraq, Israel/Palestine, Jordan, Kuwait, Lebanon, Saudi Arabia, Syria, Turkey, Yemen, Algeria, Egypt, Morocco and Sudan. </t>
    </r>
  </si>
  <si>
    <t xml:space="preserve">Table 14 </t>
  </si>
  <si>
    <t xml:space="preserve">Table 15 </t>
  </si>
  <si>
    <t>Share of total births among foreign-born women
in past year</t>
  </si>
  <si>
    <t>Women giving birth 
in past year</t>
  </si>
  <si>
    <t xml:space="preserve">Table 16 </t>
  </si>
  <si>
    <t>Table 9a</t>
  </si>
  <si>
    <t>PERCENT DISTRIBUTION</t>
  </si>
  <si>
    <t xml:space="preserve">Table 17 </t>
  </si>
  <si>
    <t xml:space="preserve">Table 18 </t>
  </si>
  <si>
    <t xml:space="preserve">Table 19 </t>
  </si>
  <si>
    <t xml:space="preserve">Table 20 </t>
  </si>
  <si>
    <t xml:space="preserve">Table 21 </t>
  </si>
  <si>
    <t>LANGUAGE OTHER THAN ONLY ENGLISH AT HOME</t>
  </si>
  <si>
    <t>English spoken 
very well</t>
  </si>
  <si>
    <t>Only English 
spoken at home</t>
  </si>
  <si>
    <t>Table 22</t>
  </si>
  <si>
    <t>Date of Arrival</t>
  </si>
  <si>
    <t>YOUNGER THAN 18</t>
  </si>
  <si>
    <t>18 AND OLDER</t>
  </si>
  <si>
    <t xml:space="preserve">Table 23 </t>
  </si>
  <si>
    <t>9th to 12th 
grade</t>
  </si>
  <si>
    <t>College 
graduate</t>
  </si>
  <si>
    <t>Advanced 
degree</t>
  </si>
  <si>
    <t xml:space="preserve">Table 24 </t>
  </si>
  <si>
    <t>Table 25</t>
  </si>
  <si>
    <t>NUMBER OF DROPOUTS</t>
  </si>
  <si>
    <t>DROPOUT RATE</t>
  </si>
  <si>
    <t>ENROLLED IN COLLEGE</t>
  </si>
  <si>
    <t>ENROLLMENT RATE</t>
  </si>
  <si>
    <t>Table 26</t>
  </si>
  <si>
    <t>Table 27</t>
  </si>
  <si>
    <t>Table 28</t>
  </si>
  <si>
    <t xml:space="preserve">Table 29 </t>
  </si>
  <si>
    <t>Table 30</t>
  </si>
  <si>
    <t xml:space="preserve">Table 31 </t>
  </si>
  <si>
    <t>Table 32</t>
  </si>
  <si>
    <t>Table 33</t>
  </si>
  <si>
    <t>Table 34</t>
  </si>
  <si>
    <t>Table 35</t>
  </si>
  <si>
    <t>Table 36</t>
  </si>
  <si>
    <t xml:space="preserve">Table 37 </t>
  </si>
  <si>
    <t>PERSONS IN POVERTY</t>
  </si>
  <si>
    <t>POVERTY RATE (%)</t>
  </si>
  <si>
    <t>Table 38</t>
  </si>
  <si>
    <t>PERSONS WITHOUT HEALTH INSURANCE</t>
  </si>
  <si>
    <t>UNINSURED RATE (%)</t>
  </si>
  <si>
    <t>Table 39</t>
  </si>
  <si>
    <t xml:space="preserve"> Native Born</t>
  </si>
  <si>
    <t xml:space="preserve">Installation, repair and 
production </t>
  </si>
  <si>
    <t>Transportation and material 
moving</t>
  </si>
  <si>
    <t>Wholesale and retail trade,
transportation, warehousing</t>
  </si>
  <si>
    <t>Arts, entertainment, recreation, accommodations, food services</t>
  </si>
  <si>
    <t xml:space="preserve">Life, physical and social 
sciences </t>
  </si>
  <si>
    <t xml:space="preserve">Office and administrative 
support </t>
  </si>
  <si>
    <t>Professional, scientific, management, administrative, waste management services</t>
  </si>
  <si>
    <t>Percent 
foreign born</t>
  </si>
  <si>
    <t>Percent of all 
native born</t>
  </si>
  <si>
    <t>Parent 
householder</t>
  </si>
  <si>
    <t>South 
America</t>
  </si>
  <si>
    <t>Asian alone, not Hispanic</t>
  </si>
  <si>
    <t>Other alone, not Hispanic</t>
  </si>
  <si>
    <r>
      <rPr>
        <b/>
        <sz val="5"/>
        <rFont val="Verdana"/>
        <family val="2"/>
      </rPr>
      <t xml:space="preserve">Note: </t>
    </r>
    <r>
      <rPr>
        <sz val="5"/>
        <rFont val="Verdana"/>
        <family val="2"/>
      </rPr>
      <t>"Other, not Hispanic" includes persons reporting single races not listed separately and persons reporting more than one race.</t>
    </r>
  </si>
  <si>
    <t>Percent of all 
foreign born</t>
  </si>
  <si>
    <t>Central 
America</t>
  </si>
  <si>
    <t>Percent 
owner-occupied</t>
  </si>
  <si>
    <t>WOMEN GIVING BIRTH IN PAST YEAR</t>
  </si>
  <si>
    <t>FAMILY HOUSEHOLD</t>
  </si>
  <si>
    <t>ENROLLED IN SCHOOL</t>
  </si>
  <si>
    <t>English spoken 
less than 
very well</t>
  </si>
  <si>
    <r>
      <rPr>
        <b/>
        <sz val="5"/>
        <rFont val="Verdana"/>
        <family val="2"/>
      </rPr>
      <t>Note:</t>
    </r>
    <r>
      <rPr>
        <sz val="5"/>
        <rFont val="Verdana"/>
        <family val="2"/>
      </rPr>
      <t xml:space="preserve"> Middle East consists of Afganistan, Iran, Iraq, Israel/Palestine, Jordan, 
Kuwait, Lebanon, Saudi Arabia, Syria, Turkey, Yemen, Algeria, Egypt, Morocco and Sudan. </t>
    </r>
  </si>
  <si>
    <t>English spoken
less than
very well</t>
  </si>
  <si>
    <t xml:space="preserve">Manufacturing - nondurable 
goods </t>
  </si>
  <si>
    <t>2000 to 2005</t>
  </si>
  <si>
    <t>2006 and later</t>
  </si>
  <si>
    <t>Eastern Africa, other</t>
  </si>
  <si>
    <t>St Vincent &amp; The Grenadines</t>
  </si>
  <si>
    <t xml:space="preserve">Arizona </t>
  </si>
  <si>
    <t xml:space="preserve"> Age (years)                </t>
  </si>
  <si>
    <t xml:space="preserve"> Foreign Born</t>
  </si>
  <si>
    <t xml:space="preserve">Age (years)                  </t>
  </si>
  <si>
    <t>Some    
college</t>
  </si>
  <si>
    <t xml:space="preserve">   In household with foreign-born head</t>
  </si>
  <si>
    <t xml:space="preserve">   In household with native-born head</t>
  </si>
  <si>
    <t xml:space="preserve">Architecture and engineering </t>
  </si>
  <si>
    <t xml:space="preserve">Notes: Due to the way in which the IPUMS adjusts annual incomes, these data will differ from those that might be provided by the U.S. Census Bureau. Middle East consists of Afghanistan, Iran, Iraq, Israel/Palestine, Jordan, Kuwait, Lebanon, Saudi Arabia, Syria, Turkey, Yemen, Algeria, Egypt, Morocco and Sudan. </t>
  </si>
  <si>
    <t xml:space="preserve">Percent                        owning home </t>
  </si>
  <si>
    <t>&lt;0.05</t>
  </si>
  <si>
    <t>Table 40</t>
  </si>
  <si>
    <t>Table 41</t>
  </si>
  <si>
    <t>***</t>
  </si>
  <si>
    <r>
      <rPr>
        <b/>
        <sz val="5"/>
        <rFont val="Verdana"/>
        <family val="2"/>
      </rPr>
      <t xml:space="preserve">Note: </t>
    </r>
    <r>
      <rPr>
        <sz val="5"/>
        <rFont val="Verdana"/>
        <family val="2"/>
      </rPr>
      <t>"Enrolled in college" includes persons who are currently attending undergraduate, graduate or professional school.</t>
    </r>
  </si>
  <si>
    <r>
      <rPr>
        <b/>
        <sz val="5"/>
        <rFont val="Verdana"/>
        <family val="2"/>
        <scheme val="major"/>
      </rPr>
      <t>Note:</t>
    </r>
    <r>
      <rPr>
        <sz val="5"/>
        <rFont val="Verdana"/>
        <family val="2"/>
        <scheme val="major"/>
      </rPr>
      <t xml:space="preserve"> School enrollment consists of both private and public schools. </t>
    </r>
  </si>
  <si>
    <r>
      <rPr>
        <b/>
        <sz val="5"/>
        <rFont val="Verdana"/>
        <family val="2"/>
      </rPr>
      <t>Notes:</t>
    </r>
    <r>
      <rPr>
        <sz val="5"/>
        <rFont val="Verdana"/>
        <family val="2"/>
      </rPr>
      <t xml:space="preserve"> The symbol *** indicates insufficient number of observations to provide a reliable estimate. Middle East consists of Afghanistan, Iran, Iraq, Israel/Palestine, Jordan, Kuwait, Lebanon, Saudi Arabia, Syria, Turkey, Yemen, Algeria, Egypt, Morocco and Sudan. </t>
    </r>
  </si>
  <si>
    <r>
      <rPr>
        <b/>
        <sz val="5"/>
        <rFont val="Verdana"/>
        <family val="2"/>
        <scheme val="major"/>
      </rPr>
      <t>Notes:</t>
    </r>
    <r>
      <rPr>
        <sz val="5"/>
        <rFont val="Verdana"/>
        <family val="2"/>
        <scheme val="major"/>
      </rPr>
      <t xml:space="preserve"> "High school graduate" includes persons who have attained a high school diploma or its equivalent, such as a General Educational Development (GED) certificate. "College graduate" includes only persons who have attained a bachelor's degree. Middle East consists of Afghanistan, Iran, Iraq, Israel/Palestine, Jordan, Kuwait, Lebanon, Saudi Arabia, Syria, Turkey, Yemen, Algeria, Egypt, Morocco and Sudan. </t>
    </r>
  </si>
  <si>
    <r>
      <rPr>
        <b/>
        <sz val="5"/>
        <rFont val="Verdana"/>
        <family val="2"/>
      </rPr>
      <t xml:space="preserve">Note: </t>
    </r>
    <r>
      <rPr>
        <sz val="5"/>
        <rFont val="Verdana"/>
        <family val="2"/>
      </rPr>
      <t>Dropouts are people not enrolled in school and who have not attained a high school diploma or an equivalent credential, such as a General Educational Development (GED) certificate.</t>
    </r>
  </si>
  <si>
    <r>
      <rPr>
        <b/>
        <sz val="5"/>
        <rFont val="Verdana"/>
        <family val="2"/>
      </rPr>
      <t>Notes:</t>
    </r>
    <r>
      <rPr>
        <sz val="5"/>
        <rFont val="Verdana"/>
        <family val="2"/>
      </rPr>
      <t xml:space="preserve"> *Poverty status is determined for individuals in housing units and noninstitutional group quarters.The poverty universe excludes children under age 15 who are not related to the householder, people living in institutional group quarters and people living in college dormitories or military barracks. Due to the way in which the IPUMS assigns poverty values, these data will differ from those that might be provided by the U.S. Census Bureau. Middle East consists of Afghanistan, Iran, Iraq, Israel/Palestine, Jordan, Kuwait, Lebanon, Saudi Arabia, Syria, Turkey, Yemen, Algeria, Egypt, Morocco and Sudan. </t>
    </r>
  </si>
  <si>
    <r>
      <rPr>
        <b/>
        <sz val="5"/>
        <rFont val="Verdana"/>
        <family val="2"/>
      </rPr>
      <t>Note:</t>
    </r>
    <r>
      <rPr>
        <sz val="5"/>
        <rFont val="Verdana"/>
        <family val="2"/>
      </rPr>
      <t xml:space="preserve"> The household population excludes persons living in institutions, college dormitories and other group quarters.</t>
    </r>
  </si>
  <si>
    <r>
      <rPr>
        <b/>
        <sz val="5"/>
        <rFont val="Verdana"/>
        <family val="2"/>
      </rPr>
      <t>Notes:</t>
    </r>
    <r>
      <rPr>
        <sz val="5"/>
        <rFont val="Verdana"/>
        <family val="2"/>
      </rPr>
      <t xml:space="preserve"> Middle East consists of Afghanistan, Iran, Iraq, Israel/Palestine, Jordan, Kuwait, Lebanon, Saudi Arabia, Syria, Turkey, Yemen, Algeria, Egypt, Morocco and Sudan.  The household population excludes persons living in institutions, college dormitories and other group quarters.</t>
    </r>
  </si>
  <si>
    <r>
      <rPr>
        <b/>
        <sz val="5"/>
        <rFont val="Verdana"/>
        <family val="2"/>
      </rPr>
      <t>Notes:</t>
    </r>
    <r>
      <rPr>
        <sz val="5"/>
        <rFont val="Verdana"/>
        <family val="2"/>
      </rPr>
      <t xml:space="preserve"> Middle East consists of Afghanistan, Iran, Iraq, Israel/Palestine, Jordan, Kuwait, Lebanon, Saudi Arabia, Syria, Turkey, Yemen, Algeria, Egypt, Morocco and 
Sudan. The household population excludes persons living in institutions, college dormitories and other group quarters. Households are classified by the nativity and region of birth of the household head.</t>
    </r>
  </si>
  <si>
    <r>
      <rPr>
        <b/>
        <sz val="5"/>
        <rFont val="Verdana"/>
        <family val="2"/>
      </rPr>
      <t>Notes:</t>
    </r>
    <r>
      <rPr>
        <sz val="5"/>
        <rFont val="Verdana"/>
        <family val="2"/>
      </rPr>
      <t xml:space="preserve"> Middle East consists of Afghanistan, Iran, Iraq, Israel/Palestine, Jordan, Kuwait, Lebanon, Saudi Arabia, Syria, Turkey, Yemen, Algeria, Egypt, Morocco and Sudan. The household population excludes persons living in institutions, college dormitories and other group quarters. Households are classified by the nativity and region of birth of the household head.</t>
    </r>
  </si>
  <si>
    <r>
      <rPr>
        <b/>
        <sz val="5"/>
        <rFont val="Verdana"/>
        <family val="2"/>
        <scheme val="major"/>
      </rPr>
      <t>Notes:</t>
    </r>
    <r>
      <rPr>
        <sz val="5"/>
        <rFont val="Verdana"/>
        <family val="2"/>
        <scheme val="major"/>
      </rPr>
      <t xml:space="preserve"> Due to the way in which the IPUMS adjusts annual incomes, these data will differ from those that might be provided by the U.S. Census Bureau. Middle East consists of Afghanistan, Iran, Iraq, Israel/Palestine, Jordan, Kuwait, Lebanon, Saudi Arabia, Syria, Turkey, Yemen, Algeria, Egypt, Morocco and Sudan. The household population excludes persons living in institutions, college dormitories and other group quarters. Households are classified by the nativity and region of birth of the household head.</t>
    </r>
  </si>
  <si>
    <r>
      <rPr>
        <b/>
        <sz val="5"/>
        <rFont val="Verdana"/>
        <family val="2"/>
      </rPr>
      <t>Note:</t>
    </r>
    <r>
      <rPr>
        <sz val="5"/>
        <rFont val="Verdana"/>
        <family val="2"/>
      </rPr>
      <t xml:space="preserve"> Middle East consists of Afghanistan, Iran, Iraq, Israel/Palestine, Jordan, Kuwait, Lebanon, Saudi Arabia, Syria, Turkey, Yemen, Algeria, Egypt, Morocco and Sudan. The household population excludes persons living in institutions, college dormitories and other group quarters. Households are classified by the nativity and region of birth of the household head.</t>
    </r>
  </si>
  <si>
    <t>Private health care coverage</t>
  </si>
  <si>
    <t xml:space="preserve">Public health care coverage </t>
  </si>
  <si>
    <t>Both private and public</t>
  </si>
  <si>
    <t>No coverage</t>
  </si>
  <si>
    <r>
      <t xml:space="preserve">Note: </t>
    </r>
    <r>
      <rPr>
        <sz val="5"/>
        <rFont val="Verdana"/>
        <family val="2"/>
        <scheme val="major"/>
      </rPr>
      <t>Private health insurance includes employer-provided insurance, union-provided insurance, plans purchased by individuals from private insurance companies and TRICARE or other military health care. Public health insurance includes the federal insurance programs Medicare, Medicaid and Department of Veterans Affairs insurance. For more details, see http://usa.ipums.org/usa-action/variables/HCOVPRIV and http://usa.ipums.org/usa-action/variables/HCOVPUB.</t>
    </r>
  </si>
  <si>
    <t>STATISTICAL PORTRAIT OF THE FOREIGN-BORN 
POPULATION IN THE UNITED STATES, 2012</t>
  </si>
  <si>
    <t>Population, by Nativity and Citizenship Status: 2000 and 2012</t>
  </si>
  <si>
    <t xml:space="preserve">Universe: 2000 and 2012 resident population </t>
  </si>
  <si>
    <t>2012 population</t>
  </si>
  <si>
    <t>Percent, 2012</t>
  </si>
  <si>
    <t>Population Change, by Nativity: 2000 and 2012</t>
  </si>
  <si>
    <t>Change,           2000-2012</t>
  </si>
  <si>
    <t>Percent change,
2000-2012</t>
  </si>
  <si>
    <t xml:space="preserve">Percent, 2012 </t>
  </si>
  <si>
    <t xml:space="preserve">STATISTICAL PORTRAIT OF THE FOREIGN-BORN 
POPULATION IN THE UNITED STATES, 2012   </t>
  </si>
  <si>
    <t>Foreign Born, by Region of Birth: 2000 and 2012</t>
  </si>
  <si>
    <t xml:space="preserve">Universe: 2000 and 2012 foreign-born resident population </t>
  </si>
  <si>
    <t xml:space="preserve">Change,                  2000-2012 </t>
  </si>
  <si>
    <t xml:space="preserve">STATISTICAL PORTRAIT OF THE FOREIGN-BORN 
POPULATION IN THE UNITED STATES, 2012  </t>
  </si>
  <si>
    <t>Change in the Foreign-Born Population, 
by Region of Birth: 2000 and 2012</t>
  </si>
  <si>
    <t xml:space="preserve">STATISTICAL PORTRAIT OF THE FOREIGN-BORN POPULATION IN THE UNITED STATES, 2012 </t>
  </si>
  <si>
    <t>Country of Birth: 2012</t>
  </si>
  <si>
    <t>Countries are listed in descending order of number of foreign-born residents in 2012</t>
  </si>
  <si>
    <t>Universe: 2012 foreign-born resident population</t>
  </si>
  <si>
    <t xml:space="preserve">STATISTICAL PORTRAIT OF THE FOREIGN-BORN 
POPULATION IN THE UNITED STATES, 2012 </t>
  </si>
  <si>
    <t>Population, by Nativity, Race and Ethnicity: 2012</t>
  </si>
  <si>
    <t xml:space="preserve">Universe: 2012 resident population </t>
  </si>
  <si>
    <t>Racial Self-Identification, by Nativity: 2012</t>
  </si>
  <si>
    <t xml:space="preserve">Foreign Born, by Region of Birth and Date of Arrival: 2012 </t>
  </si>
  <si>
    <t>Nativity, by Sex and Age: 2012</t>
  </si>
  <si>
    <t>Age and Gender Distributions for Nativity Groups: 2012</t>
  </si>
  <si>
    <t>Universe: 2012 resident population</t>
  </si>
  <si>
    <t xml:space="preserve">STATISTICAL PORTRAIT OF THE FOREIGN-BORN POPULATION IN THE UNITED STATES, 2012  </t>
  </si>
  <si>
    <t>Median Age in Years, by Sex and 
Region of Birth: 2012</t>
  </si>
  <si>
    <t xml:space="preserve">STATISTICAL PORTRAIT OF THE FOREIGN-BORN POPULATION IN THE UNITED STATES, 2012          </t>
  </si>
  <si>
    <t>Foreign Born, by State: 2012</t>
  </si>
  <si>
    <t>States and D.C. are listed in descending order of number of foreign-born 
residents in 2012</t>
  </si>
  <si>
    <t xml:space="preserve">Change in the Foreign-Born Population, 
by State: 2000 and 2012       </t>
  </si>
  <si>
    <t>States and D.C. are listed in descending order of number of foreign-born residents in 2012</t>
  </si>
  <si>
    <t>Universe: 2000 and 2012 foreign-born resident population</t>
  </si>
  <si>
    <t>Change, 2000-2012</t>
  </si>
  <si>
    <t>Percent change, 
2000-2012</t>
  </si>
  <si>
    <t>Foreign Born, by State and Region of Birth: 2012</t>
  </si>
  <si>
    <t>States and D.C. are listed in descending order of percent of foreign born in 2012</t>
  </si>
  <si>
    <t>Marital Status, by Region of Birth: 2012</t>
  </si>
  <si>
    <t>STATISTICAL PORTRAIT OF THE FOREIGN-BORN POPULATION IN THE UNITED STATES, 2012</t>
  </si>
  <si>
    <t>Persons, by Household Type and Region of Birth: 2012</t>
  </si>
  <si>
    <t>Universe: 2012 household population</t>
  </si>
  <si>
    <t xml:space="preserve">Households, by Type and Region of Birth: 2012 </t>
  </si>
  <si>
    <t>Universe: 2012 households</t>
  </si>
  <si>
    <t>Households, by Family Size and Region of Birth: 2012</t>
  </si>
  <si>
    <t>Universe: 2012 family households</t>
  </si>
  <si>
    <t xml:space="preserve">Living Arrangements of Children, by Region of Birth: 2012 </t>
  </si>
  <si>
    <t>Universe: 2012 resident population ages 17 and younger</t>
  </si>
  <si>
    <t>Language Spoken at Home and English-Speaking Ability, 
by Age and Region of Birth: 2012</t>
  </si>
  <si>
    <t>Universe: 2012 resident population ages 5 and older</t>
  </si>
  <si>
    <t xml:space="preserve">Language Spoken at Home and English-Speaking Ability Among Foreign Born, 
by Date of Arrival and Age: 2012 </t>
  </si>
  <si>
    <t>Universe: 2012 foreign-born resident population ages 5 and older</t>
  </si>
  <si>
    <t>Persons, by Educational Attainment and Region of Birth: 2012</t>
  </si>
  <si>
    <t>Universe: 2012 resident population ages 25 and older</t>
  </si>
  <si>
    <t>School Enrollment, by Nativity: 2000 and 2012</t>
  </si>
  <si>
    <t>Universe: 2000 and 2012 resident population ages 3 through 4</t>
  </si>
  <si>
    <t>Universe: 2000 and 2012 resident population ages 5 through 17</t>
  </si>
  <si>
    <t>High School Dropouts, by Nativity and Region of Birth: 2000 and 2012</t>
  </si>
  <si>
    <t>Universe: 2000 and 2012 resident population ages 16 through 19</t>
  </si>
  <si>
    <t xml:space="preserve">College Enrollment, by Nativity and Region of Birth: 2000 and 2012 </t>
  </si>
  <si>
    <t>Universe: 2000 and 2012 resident population ages 18 through 24</t>
  </si>
  <si>
    <t>Universe: 2000 and 2012 resident population ages 25 and older</t>
  </si>
  <si>
    <t>Occupation, by Region of Birth: 2012</t>
  </si>
  <si>
    <t>Universe: 2012 resident population ages 16 and older who worked in the past five years</t>
  </si>
  <si>
    <t>Detailed Occupation, by Region of Birth: 2012</t>
  </si>
  <si>
    <t>Industry, by Region of Birth: 2012</t>
  </si>
  <si>
    <t>Detailed Industry, by Region of Birth: 2012</t>
  </si>
  <si>
    <t xml:space="preserve">Persons, by Personal Earnings and Region of Birth: 2012 </t>
  </si>
  <si>
    <t>Universe: 2012 resident population ages 16 and older with positive earnings</t>
  </si>
  <si>
    <t xml:space="preserve">STATISTICAL PORTRAIT OF THE
FOREIGN-BORN POPULATION IN 
THE UNITED STATES, 2012 </t>
  </si>
  <si>
    <t xml:space="preserve">Median Personal Earnings, by Region of Birth: 2012 </t>
  </si>
  <si>
    <t>Full-time, Year-round Workers, by Personal Earnings and Region of Birth: 2012</t>
  </si>
  <si>
    <t>Universe: 2012 resident population defined for persons ages 16 or older who worked at least 35 hours per week and at least 48 weeks in the past year</t>
  </si>
  <si>
    <t>Median Personal Earnings for Full-time, Year-round Workers, by Region of Birth: 2012</t>
  </si>
  <si>
    <t>Households, by Income and Region of Birth: 2012</t>
  </si>
  <si>
    <t xml:space="preserve">Universe: 2012 households </t>
  </si>
  <si>
    <t>Notes: Quintiles are based upon 2012 total household income distribution. Due to the way in which the IPUMS adjusts annual incomes, these data will differ from those that might be provided by the U.S. Census Bureau. Middle East consists of Afghanistan, Iran, Iraq, Israel/Palestine, Jordan, Kuwait, Lebanon, Saudi Arabia, Syria, Turkey, Yemen, Algeria, Egypt, Morocco and Sudan. The household population excludes persons living in institutions, college dormitories and other group quarters. Households are classified by the nativity and region of birth of the household head.</t>
  </si>
  <si>
    <t>STATISTICAL PORTRAIT OF THE
FOREIGN-BORN POPULATION IN 
THE UNITED STATES, 2012</t>
  </si>
  <si>
    <t xml:space="preserve">Median Household Income, by Region of Birth: 2012 </t>
  </si>
  <si>
    <t>Poverty, by Age and Region of Birth: 2012</t>
  </si>
  <si>
    <t>Based on 2012 poverty universe*</t>
  </si>
  <si>
    <t>Persons Without Health Insurance,
by Age, Nativity and Citizenship: 2012</t>
  </si>
  <si>
    <t>Type of Health Insurance, by Nativity and Citizenship: 2012</t>
  </si>
  <si>
    <t>Housing Tenure, by Region of Birth: 2000 and 2012</t>
  </si>
  <si>
    <t>Universe: 2000 and 2012 households</t>
  </si>
  <si>
    <t xml:space="preserve">STATISTICAL PORTRAIT OF THE FOREIGN-BORN POPULATION IN THE UNITED STATES, 2012    </t>
  </si>
  <si>
    <t>Homeownership Among Foreign-Born Heads of Households, by Date of Arrival: 2012</t>
  </si>
  <si>
    <t>Universe: 2012 foreign-born heads of households</t>
  </si>
  <si>
    <t>Virginia</t>
  </si>
  <si>
    <t>Indiana</t>
  </si>
  <si>
    <t>Utah</t>
  </si>
  <si>
    <t>Oklahoma</t>
  </si>
  <si>
    <t>Kentucky</t>
  </si>
  <si>
    <t>Montana</t>
  </si>
  <si>
    <t>South Dakota</t>
  </si>
  <si>
    <t>Yemen Arab Republic North</t>
  </si>
  <si>
    <t>Serbia</t>
  </si>
  <si>
    <t>Bhutan</t>
  </si>
  <si>
    <t>Zaire</t>
  </si>
  <si>
    <t>Togo</t>
  </si>
  <si>
    <t>Gambia</t>
  </si>
  <si>
    <t>Montenegro</t>
  </si>
  <si>
    <t>Zambia</t>
  </si>
  <si>
    <t>Marshall Islands</t>
  </si>
  <si>
    <t>Congo</t>
  </si>
  <si>
    <t>United Arab Emirates</t>
  </si>
  <si>
    <t>Cyprus</t>
  </si>
  <si>
    <t>Libya</t>
  </si>
  <si>
    <t>Universe: 2012 resident population ages 18 and older</t>
  </si>
  <si>
    <t>Source: Pew Research Center's Hispanic Trends Project tabulations of 2012 American Community Survey (1% IPUMS)</t>
  </si>
  <si>
    <t>Source: Pew Research Center's Hispanic Trends Project tabulations of 2000 Census (5% IPUMS) and 2012 American Community Survey (1% IPUMS)</t>
  </si>
  <si>
    <t>Source: Pew Research Center's Hispanic Trends Project tabulations of the 2012 American Community Survey (1% IPUMS)</t>
  </si>
  <si>
    <t>Source: Pew Research Center's Hispanic Trends Project tabulations of 2012 American Community Survey 
(1% IPUMS)</t>
  </si>
  <si>
    <t>Europe, other</t>
  </si>
  <si>
    <t>North Africa, other</t>
  </si>
  <si>
    <r>
      <rPr>
        <b/>
        <sz val="5"/>
        <rFont val="Verdana"/>
        <family val="2"/>
      </rPr>
      <t>Notes:</t>
    </r>
    <r>
      <rPr>
        <sz val="5"/>
        <rFont val="Verdana"/>
        <family val="2"/>
      </rPr>
      <t xml:space="preserve"> Middle East consists of Afghanistan, Iran, Iraq, Israel/Palestine, Jordan, Kuwait, Lebanon, Saudi Arabia, Syria, Turkey, Yemen, Algeria, Egypt, Morocco and Sudan. </t>
    </r>
  </si>
  <si>
    <r>
      <rPr>
        <b/>
        <sz val="5"/>
        <rFont val="Verdana"/>
        <family val="2"/>
      </rPr>
      <t xml:space="preserve">Notes: </t>
    </r>
    <r>
      <rPr>
        <sz val="5"/>
        <rFont val="Verdana"/>
        <family val="2"/>
      </rPr>
      <t xml:space="preserve">Middle East consists of Afghanistan, Iran, Iraq, Israel/Palestine, Jordan, Kuwait, Lebanon, Saudi Arabia, Syria, Turkey, Yemen, Algeria, Egypt, Morocco and Sudan. </t>
    </r>
  </si>
  <si>
    <r>
      <t xml:space="preserve">Notes: </t>
    </r>
    <r>
      <rPr>
        <sz val="5"/>
        <rFont val="Verdana"/>
        <family val="2"/>
      </rPr>
      <t>Middle East consists of Afghanistan, Iran, Iraq, Israel/Palestine, Jordan, Kuwait, Lebanon, Saudi Arabia, Syria, Turkey, Yemen, Algeria, Egypt, Morocco and Sudan.</t>
    </r>
  </si>
  <si>
    <t>(Up to $20,500)</t>
  </si>
  <si>
    <t>($20,501-$40,000)</t>
  </si>
  <si>
    <t>($40,001-$64,000)</t>
  </si>
  <si>
    <t>($64,001-$102,500)</t>
  </si>
  <si>
    <t>($102,501+)</t>
  </si>
  <si>
    <t>Source: Pew Research Center's Hispanic Trends Project tabulations of 2000 Census 
(5% IPUMS) and 2012 American Community Survey (1% IPUMS)</t>
  </si>
  <si>
    <t>Source: Pew Research Center's Hispanic Trends Project tabulations of 
2012 American Community Survey (1% IPUMS)</t>
  </si>
  <si>
    <t>Fertility in the Past Year, by Region of Birth: 2011*</t>
  </si>
  <si>
    <t xml:space="preserve">Universe: 2011 resident population defined for women ages 15 to 44 </t>
  </si>
  <si>
    <r>
      <rPr>
        <b/>
        <sz val="5"/>
        <rFont val="Verdana"/>
        <family val="2"/>
      </rPr>
      <t>Source:</t>
    </r>
    <r>
      <rPr>
        <sz val="5"/>
        <rFont val="Verdana"/>
        <family val="2"/>
      </rPr>
      <t xml:space="preserve"> Pew Research Center's Hispanic Trends Project tabulations of 2011 American Community Survey 
(1% IPUMS)</t>
    </r>
  </si>
  <si>
    <r>
      <rPr>
        <b/>
        <sz val="5"/>
        <rFont val="Verdana"/>
        <family val="2"/>
      </rPr>
      <t>Note:</t>
    </r>
    <r>
      <rPr>
        <sz val="5"/>
        <rFont val="Verdana"/>
        <family val="2"/>
      </rPr>
      <t xml:space="preserve"> Middle East consists of Afghanistan, Iran, Iraq, Israel/Palestine, Jordan, Kuwait, Lebanon, Saudi Arabia, Syria, Turkey, Yemen, Algeria, Egypt, Morocco and Sudan.</t>
    </r>
  </si>
  <si>
    <t>Fertility in the Past Year, by Marital Status and Region of Birth: 2011*</t>
  </si>
  <si>
    <t>Universe: 2011 resident population defined for women ages 15 to 44 giving birth in the last 12 months</t>
  </si>
  <si>
    <r>
      <rPr>
        <b/>
        <sz val="5"/>
        <rFont val="Verdana"/>
        <family val="2"/>
        <scheme val="major"/>
      </rPr>
      <t>Notes:</t>
    </r>
    <r>
      <rPr>
        <sz val="5"/>
        <rFont val="Verdana"/>
        <family val="2"/>
        <scheme val="major"/>
      </rPr>
      <t xml:space="preserve"> Unmarried women includes those who were never married or are divorced, separated or widowed. Middle East consists of Afghanistan, Iran, Iraq, Israel/Palestine, Jordan, Kuwait, Lebanon, Saudi Arabia, Syria, Turkey, Yemen, Algeria, Egypt, Morocco and Sudan.</t>
    </r>
  </si>
  <si>
    <r>
      <rPr>
        <b/>
        <sz val="5"/>
        <rFont val="Verdana"/>
        <family val="2"/>
      </rPr>
      <t>Source:</t>
    </r>
    <r>
      <rPr>
        <sz val="5"/>
        <rFont val="Verdana"/>
        <family val="2"/>
      </rPr>
      <t xml:space="preserve"> Pew Research Center's Hispanic Trends Project tabulations of 2011 American Community Survey (1% IPUMS)</t>
    </r>
  </si>
  <si>
    <t>*Data shown is from 2011. Data from 2012 is not shown due to the suppression of fertility data from seven states (Florida, Georgia, Kansas, Montana, North Carolina, Ohio and Texas). For more, see the 2012 American Community Survey’s Accuracy Statement (http://www.census.gov/acs/www/Downloads/data_documentation/pums/Accuracy/2012AccuracyPUMS.pdf) provided by the U.S. Census Bureau.</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</si>
</sst>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0.0"/>
    <numFmt numFmtId="165" formatCode="#,##0.0"/>
    <numFmt numFmtId="166" formatCode="0.000"/>
    <numFmt numFmtId="167" formatCode="0.0%"/>
    <numFmt numFmtId="168" formatCode="_(* #,##0.0_);_(* \(#,##0.0\);_(* &quot;-&quot;??_);_(@_)"/>
    <numFmt numFmtId="169" formatCode="&quot;$&quot;#,##0"/>
    <numFmt numFmtId="170" formatCode="###0"/>
    <numFmt numFmtId="171" formatCode="###0.0"/>
    <numFmt numFmtId="172" formatCode="_(* #,##0_);_(* \(#,##0\);_(* &quot;-&quot;??_);_(@_)"/>
  </numFmts>
  <fonts count="46" x14ac:knownFonts="1">
    <font>
      <sz val="10"/>
      <name val="Arial"/>
    </font>
    <font>
      <sz val="11"/>
      <color theme="1"/>
      <name val="Verdana"/>
      <family val="2"/>
      <scheme val="minor"/>
    </font>
    <font>
      <sz val="11"/>
      <color theme="1"/>
      <name val="Verdana"/>
      <family val="2"/>
      <scheme val="minor"/>
    </font>
    <font>
      <sz val="8"/>
      <name val="Arial"/>
      <family val="2"/>
    </font>
    <font>
      <u/>
      <sz val="10"/>
      <color indexed="12"/>
      <name val="Arial"/>
      <family val="2"/>
    </font>
    <font>
      <b/>
      <sz val="10"/>
      <color indexed="12"/>
      <name val="Arial"/>
      <family val="2"/>
    </font>
    <font>
      <sz val="10"/>
      <name val="Arial"/>
      <family val="2"/>
    </font>
    <font>
      <sz val="10"/>
      <name val="Arial"/>
      <family val="2"/>
    </font>
    <font>
      <b/>
      <sz val="5.5"/>
      <name val="Verdana"/>
      <family val="2"/>
    </font>
    <font>
      <sz val="5.5"/>
      <name val="Verdana"/>
      <family val="2"/>
    </font>
    <font>
      <b/>
      <sz val="5"/>
      <name val="Verdana"/>
      <family val="2"/>
    </font>
    <font>
      <sz val="5"/>
      <name val="Verdana"/>
      <family val="2"/>
    </font>
    <font>
      <sz val="6"/>
      <name val="Verdana"/>
      <family val="2"/>
    </font>
    <font>
      <sz val="8"/>
      <name val="Verdana"/>
      <family val="2"/>
    </font>
    <font>
      <b/>
      <sz val="5.5"/>
      <color indexed="62"/>
      <name val="Verdana"/>
      <family val="2"/>
    </font>
    <font>
      <sz val="5.5"/>
      <name val="Verdana"/>
      <family val="2"/>
      <scheme val="major"/>
    </font>
    <font>
      <b/>
      <sz val="9"/>
      <color rgb="FF7C431C"/>
      <name val="Verdana"/>
      <family val="2"/>
      <scheme val="major"/>
    </font>
    <font>
      <sz val="5"/>
      <name val="Verdana"/>
      <family val="2"/>
      <scheme val="major"/>
    </font>
    <font>
      <sz val="5.5"/>
      <color rgb="FF7C431C"/>
      <name val="Verdana"/>
      <family val="2"/>
      <scheme val="major"/>
    </font>
    <font>
      <sz val="6"/>
      <name val="Verdana"/>
      <family val="2"/>
      <scheme val="major"/>
    </font>
    <font>
      <sz val="5.5"/>
      <color theme="6" tint="-0.249977111117893"/>
      <name val="Verdana"/>
      <family val="2"/>
    </font>
    <font>
      <b/>
      <sz val="5.5"/>
      <color indexed="12"/>
      <name val="Verdana"/>
      <family val="2"/>
      <scheme val="major"/>
    </font>
    <font>
      <b/>
      <sz val="5.5"/>
      <name val="Verdana"/>
      <family val="2"/>
      <scheme val="major"/>
    </font>
    <font>
      <sz val="5.5"/>
      <color theme="6" tint="-0.249977111117893"/>
      <name val="Verdana"/>
      <family val="2"/>
      <scheme val="major"/>
    </font>
    <font>
      <b/>
      <sz val="9"/>
      <color theme="6" tint="-0.249977111117893"/>
      <name val="Verdana"/>
      <family val="2"/>
      <scheme val="major"/>
    </font>
    <font>
      <sz val="5.5"/>
      <color indexed="8"/>
      <name val="Verdana"/>
      <family val="2"/>
      <scheme val="major"/>
    </font>
    <font>
      <b/>
      <i/>
      <sz val="5.5"/>
      <color indexed="62"/>
      <name val="Verdana"/>
      <family val="2"/>
      <scheme val="major"/>
    </font>
    <font>
      <sz val="5.5"/>
      <color indexed="10"/>
      <name val="Verdana"/>
      <family val="2"/>
      <scheme val="major"/>
    </font>
    <font>
      <b/>
      <sz val="5.5"/>
      <color indexed="60"/>
      <name val="Verdana"/>
      <family val="2"/>
      <scheme val="major"/>
    </font>
    <font>
      <b/>
      <sz val="5.5"/>
      <color indexed="62"/>
      <name val="Verdana"/>
      <family val="2"/>
      <scheme val="major"/>
    </font>
    <font>
      <sz val="5.5"/>
      <color indexed="54"/>
      <name val="Verdana"/>
      <family val="2"/>
      <scheme val="major"/>
    </font>
    <font>
      <i/>
      <sz val="5.5"/>
      <name val="Verdana"/>
      <family val="2"/>
      <scheme val="major"/>
    </font>
    <font>
      <b/>
      <sz val="5.5"/>
      <color theme="6" tint="-0.249977111117893"/>
      <name val="Verdana"/>
      <family val="2"/>
      <scheme val="major"/>
    </font>
    <font>
      <b/>
      <sz val="5.5"/>
      <color indexed="8"/>
      <name val="Verdana"/>
      <family val="2"/>
      <scheme val="major"/>
    </font>
    <font>
      <sz val="8"/>
      <name val="Verdana"/>
      <family val="2"/>
      <scheme val="major"/>
    </font>
    <font>
      <sz val="5"/>
      <color theme="6" tint="-0.249977111117893"/>
      <name val="Verdana"/>
      <family val="2"/>
      <scheme val="major"/>
    </font>
    <font>
      <b/>
      <sz val="9"/>
      <color indexed="62"/>
      <name val="Verdana"/>
      <family val="2"/>
      <scheme val="major"/>
    </font>
    <font>
      <b/>
      <sz val="6.5"/>
      <name val="Verdana"/>
      <family val="2"/>
      <scheme val="major"/>
    </font>
    <font>
      <sz val="5"/>
      <color indexed="10"/>
      <name val="Verdana"/>
      <family val="2"/>
      <scheme val="major"/>
    </font>
    <font>
      <b/>
      <sz val="8"/>
      <color rgb="FF7C431C"/>
      <name val="Verdana"/>
      <family val="2"/>
    </font>
    <font>
      <b/>
      <sz val="5"/>
      <name val="Verdana"/>
      <family val="2"/>
      <scheme val="major"/>
    </font>
    <font>
      <sz val="10"/>
      <name val="Arial"/>
      <family val="2"/>
    </font>
    <font>
      <sz val="5.5"/>
      <color rgb="FF7C431C"/>
      <name val="Verdana"/>
      <family val="2"/>
    </font>
    <font>
      <sz val="14"/>
      <color rgb="FF000000"/>
      <name val="Arial"/>
      <family val="2"/>
    </font>
    <font>
      <i/>
      <sz val="10"/>
      <name val="Arial"/>
      <family val="2"/>
    </font>
    <font>
      <sz val="10"/>
      <name val="Arial"/>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2">
    <border>
      <left/>
      <right/>
      <top/>
      <bottom/>
      <diagonal/>
    </border>
    <border>
      <left/>
      <right/>
      <top style="medium">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diagonal/>
    </border>
    <border>
      <left/>
      <right/>
      <top style="thin">
        <color theme="0" tint="-0.24994659260841701"/>
      </top>
      <bottom style="medium">
        <color indexed="64"/>
      </bottom>
      <diagonal/>
    </border>
    <border>
      <left/>
      <right/>
      <top style="medium">
        <color theme="1"/>
      </top>
      <bottom style="thin">
        <color theme="0" tint="-0.24994659260841701"/>
      </bottom>
      <diagonal/>
    </border>
    <border>
      <left/>
      <right/>
      <top/>
      <bottom style="thin">
        <color rgb="FFBFBFBF"/>
      </bottom>
      <diagonal/>
    </border>
    <border>
      <left/>
      <right/>
      <top style="thin">
        <color rgb="FFBFBFBF"/>
      </top>
      <bottom style="thin">
        <color rgb="FFBFBFBF"/>
      </bottom>
      <diagonal/>
    </border>
    <border>
      <left/>
      <right/>
      <top style="medium">
        <color indexed="64"/>
      </top>
      <bottom style="thin">
        <color rgb="FFBFBFBF"/>
      </bottom>
      <diagonal/>
    </border>
    <border>
      <left/>
      <right/>
      <top style="thin">
        <color rgb="FFBFBFBF"/>
      </top>
      <bottom/>
      <diagonal/>
    </border>
  </borders>
  <cellStyleXfs count="13">
    <xf numFmtId="0" fontId="0" fillId="0" borderId="0"/>
    <xf numFmtId="0" fontId="4" fillId="0" borderId="0" applyNumberFormat="0" applyFill="0" applyBorder="0" applyAlignment="0" applyProtection="0">
      <alignment vertical="top"/>
      <protection locked="0"/>
    </xf>
    <xf numFmtId="0" fontId="6" fillId="0" borderId="0"/>
    <xf numFmtId="0" fontId="7" fillId="0" borderId="0"/>
    <xf numFmtId="0" fontId="6" fillId="0" borderId="0"/>
    <xf numFmtId="0" fontId="6" fillId="0" borderId="0"/>
    <xf numFmtId="9" fontId="6" fillId="0" borderId="0" applyFont="0" applyFill="0" applyBorder="0" applyAlignment="0" applyProtection="0"/>
    <xf numFmtId="9" fontId="41"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6" fillId="0" borderId="0" applyFont="0" applyFill="0" applyBorder="0" applyAlignment="0" applyProtection="0"/>
    <xf numFmtId="43" fontId="45" fillId="0" borderId="0" applyFont="0" applyFill="0" applyBorder="0" applyAlignment="0" applyProtection="0"/>
  </cellStyleXfs>
  <cellXfs count="467">
    <xf numFmtId="0" fontId="0" fillId="0" borderId="0" xfId="0"/>
    <xf numFmtId="0" fontId="0" fillId="0" borderId="0" xfId="0" applyBorder="1" applyAlignment="1">
      <alignment wrapText="1"/>
    </xf>
    <xf numFmtId="0" fontId="15" fillId="0" borderId="0" xfId="0" applyFont="1" applyBorder="1" applyAlignment="1">
      <alignment wrapText="1"/>
    </xf>
    <xf numFmtId="3" fontId="3" fillId="0" borderId="0" xfId="0" applyNumberFormat="1" applyFont="1" applyBorder="1" applyAlignment="1">
      <alignment horizontal="right" wrapText="1"/>
    </xf>
    <xf numFmtId="0" fontId="5" fillId="0" borderId="0" xfId="0" applyFont="1" applyBorder="1" applyAlignment="1">
      <alignment wrapText="1"/>
    </xf>
    <xf numFmtId="0" fontId="16" fillId="2" borderId="0" xfId="0" applyFont="1" applyFill="1" applyBorder="1" applyAlignment="1">
      <alignment horizontal="left" vertical="center" wrapText="1"/>
    </xf>
    <xf numFmtId="0" fontId="6" fillId="0" borderId="0" xfId="0" applyFont="1" applyBorder="1" applyAlignment="1">
      <alignment wrapText="1"/>
    </xf>
    <xf numFmtId="0" fontId="17" fillId="0" borderId="0" xfId="0" applyNumberFormat="1" applyFont="1" applyBorder="1" applyAlignment="1">
      <alignment horizontal="left" vertical="center"/>
    </xf>
    <xf numFmtId="0" fontId="15" fillId="0" borderId="0" xfId="0" applyNumberFormat="1" applyFont="1" applyBorder="1" applyAlignment="1">
      <alignment horizontal="left" vertical="center"/>
    </xf>
    <xf numFmtId="0" fontId="15" fillId="0" borderId="0" xfId="0" applyFont="1" applyBorder="1" applyAlignment="1">
      <alignment horizontal="center" vertical="center" wrapText="1"/>
    </xf>
    <xf numFmtId="0" fontId="19" fillId="0" borderId="0" xfId="0" applyFont="1" applyBorder="1" applyAlignment="1">
      <alignment horizontal="left" vertical="top" wrapText="1"/>
    </xf>
    <xf numFmtId="0" fontId="9" fillId="0" borderId="0" xfId="0" applyFont="1" applyBorder="1" applyAlignment="1">
      <alignment wrapText="1"/>
    </xf>
    <xf numFmtId="164" fontId="9" fillId="0" borderId="0" xfId="0" applyNumberFormat="1" applyFont="1" applyBorder="1" applyAlignment="1">
      <alignment wrapText="1"/>
    </xf>
    <xf numFmtId="3" fontId="9" fillId="0" borderId="0" xfId="0" applyNumberFormat="1" applyFont="1" applyBorder="1" applyAlignment="1">
      <alignment wrapText="1"/>
    </xf>
    <xf numFmtId="0" fontId="12" fillId="0" borderId="0" xfId="0" applyFont="1" applyBorder="1" applyAlignment="1">
      <alignment vertical="top" wrapText="1"/>
    </xf>
    <xf numFmtId="0" fontId="20" fillId="0" borderId="2" xfId="0" applyFont="1" applyBorder="1" applyAlignment="1">
      <alignment horizontal="left" vertical="center" wrapText="1"/>
    </xf>
    <xf numFmtId="3" fontId="20" fillId="0" borderId="2" xfId="2" applyNumberFormat="1" applyFont="1" applyBorder="1" applyAlignment="1">
      <alignment horizontal="right" vertical="center" wrapText="1"/>
    </xf>
    <xf numFmtId="3" fontId="15" fillId="0" borderId="0" xfId="0" applyNumberFormat="1" applyFont="1" applyBorder="1" applyAlignment="1">
      <alignment horizontal="right" wrapText="1"/>
    </xf>
    <xf numFmtId="164" fontId="15" fillId="0" borderId="0" xfId="0" applyNumberFormat="1" applyFont="1" applyBorder="1" applyAlignment="1">
      <alignment horizontal="right" wrapText="1"/>
    </xf>
    <xf numFmtId="0" fontId="21" fillId="0" borderId="0" xfId="0" applyFont="1" applyBorder="1" applyAlignment="1">
      <alignment wrapText="1"/>
    </xf>
    <xf numFmtId="0" fontId="19" fillId="0" borderId="0" xfId="0" applyFont="1" applyBorder="1" applyAlignment="1">
      <alignment wrapText="1"/>
    </xf>
    <xf numFmtId="0" fontId="19" fillId="0" borderId="0" xfId="0" applyFont="1" applyBorder="1" applyAlignment="1">
      <alignment vertical="top" wrapText="1"/>
    </xf>
    <xf numFmtId="0" fontId="15" fillId="0" borderId="0" xfId="0" applyFont="1" applyBorder="1" applyAlignment="1">
      <alignment horizontal="center" wrapText="1"/>
    </xf>
    <xf numFmtId="0" fontId="15" fillId="0" borderId="0" xfId="0" applyFont="1" applyBorder="1" applyAlignment="1">
      <alignment horizontal="right" wrapText="1" indent="1"/>
    </xf>
    <xf numFmtId="0" fontId="15" fillId="0" borderId="0" xfId="0" applyFont="1" applyBorder="1" applyAlignment="1">
      <alignment horizontal="right" wrapText="1" indent="2"/>
    </xf>
    <xf numFmtId="0" fontId="22" fillId="0" borderId="0" xfId="0" applyFont="1" applyFill="1" applyBorder="1" applyAlignment="1">
      <alignment horizontal="left" wrapText="1"/>
    </xf>
    <xf numFmtId="165" fontId="15" fillId="0" borderId="0" xfId="0" applyNumberFormat="1" applyFont="1" applyBorder="1" applyAlignment="1">
      <alignment wrapText="1"/>
    </xf>
    <xf numFmtId="164" fontId="15" fillId="0" borderId="0" xfId="0" applyNumberFormat="1" applyFont="1" applyBorder="1" applyAlignment="1">
      <alignment wrapText="1"/>
    </xf>
    <xf numFmtId="0" fontId="15" fillId="2" borderId="0" xfId="0" applyFont="1" applyFill="1" applyBorder="1" applyAlignment="1">
      <alignment wrapText="1"/>
    </xf>
    <xf numFmtId="0" fontId="15" fillId="0" borderId="0" xfId="0" applyFont="1" applyFill="1" applyBorder="1" applyAlignment="1">
      <alignment wrapText="1"/>
    </xf>
    <xf numFmtId="0" fontId="15" fillId="0" borderId="0" xfId="0" applyFont="1" applyBorder="1" applyAlignment="1"/>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15" fillId="0" borderId="0" xfId="0" applyFont="1" applyBorder="1" applyAlignment="1">
      <alignment vertical="center" wrapText="1"/>
    </xf>
    <xf numFmtId="164" fontId="23" fillId="0" borderId="2" xfId="0" applyNumberFormat="1" applyFont="1" applyBorder="1" applyAlignment="1">
      <alignment horizontal="right" vertical="center" wrapText="1" indent="2"/>
    </xf>
    <xf numFmtId="3" fontId="23" fillId="0" borderId="2" xfId="0" applyNumberFormat="1" applyFont="1" applyFill="1" applyBorder="1" applyAlignment="1">
      <alignment horizontal="right" vertical="center" wrapText="1" indent="1"/>
    </xf>
    <xf numFmtId="3" fontId="15" fillId="0" borderId="0" xfId="0" applyNumberFormat="1" applyFont="1" applyBorder="1" applyAlignment="1">
      <alignment wrapText="1"/>
    </xf>
    <xf numFmtId="3" fontId="15" fillId="0" borderId="0" xfId="0" applyNumberFormat="1" applyFont="1" applyBorder="1" applyAlignment="1">
      <alignment horizontal="right" vertical="center" wrapText="1"/>
    </xf>
    <xf numFmtId="0" fontId="24" fillId="0" borderId="0" xfId="0" applyFont="1" applyBorder="1" applyAlignment="1">
      <alignment vertical="center" wrapText="1"/>
    </xf>
    <xf numFmtId="164" fontId="23" fillId="0" borderId="0" xfId="0" applyNumberFormat="1" applyFont="1" applyBorder="1" applyAlignment="1">
      <alignment horizontal="right" vertical="center" wrapText="1" indent="2"/>
    </xf>
    <xf numFmtId="3" fontId="23" fillId="0" borderId="0" xfId="0" applyNumberFormat="1" applyFont="1" applyBorder="1" applyAlignment="1">
      <alignment horizontal="right" vertical="center" wrapText="1" indent="1"/>
    </xf>
    <xf numFmtId="10" fontId="15" fillId="0" borderId="0" xfId="0" applyNumberFormat="1" applyFont="1" applyBorder="1" applyAlignment="1">
      <alignment wrapText="1"/>
    </xf>
    <xf numFmtId="165" fontId="15" fillId="0" borderId="0" xfId="0" applyNumberFormat="1" applyFont="1" applyBorder="1" applyAlignment="1">
      <alignment horizontal="right" wrapText="1" indent="1"/>
    </xf>
    <xf numFmtId="3" fontId="23" fillId="0" borderId="2" xfId="0" applyNumberFormat="1" applyFont="1" applyBorder="1" applyAlignment="1">
      <alignment horizontal="right" vertical="center" wrapText="1" indent="1"/>
    </xf>
    <xf numFmtId="0" fontId="23" fillId="0" borderId="2" xfId="0" applyFont="1" applyBorder="1" applyAlignment="1">
      <alignment horizontal="right" vertical="center" wrapText="1" indent="2"/>
    </xf>
    <xf numFmtId="49" fontId="23" fillId="0" borderId="2" xfId="0" applyNumberFormat="1" applyFont="1" applyBorder="1" applyAlignment="1">
      <alignment horizontal="left" vertical="center" wrapText="1"/>
    </xf>
    <xf numFmtId="3" fontId="23" fillId="0" borderId="2" xfId="0" applyNumberFormat="1" applyFont="1" applyBorder="1" applyAlignment="1">
      <alignment horizontal="right" vertical="center" wrapText="1"/>
    </xf>
    <xf numFmtId="164" fontId="23" fillId="0" borderId="2" xfId="0" applyNumberFormat="1" applyFont="1" applyBorder="1" applyAlignment="1">
      <alignment horizontal="right" vertical="center" wrapText="1" indent="1"/>
    </xf>
    <xf numFmtId="0" fontId="15" fillId="0" borderId="0" xfId="0" applyFont="1" applyFill="1" applyBorder="1" applyAlignment="1">
      <alignment horizontal="left" wrapText="1"/>
    </xf>
    <xf numFmtId="0" fontId="15" fillId="0" borderId="0" xfId="0" applyFont="1" applyBorder="1" applyAlignment="1">
      <alignment horizontal="left" wrapText="1"/>
    </xf>
    <xf numFmtId="49" fontId="15" fillId="0" borderId="0" xfId="0" applyNumberFormat="1" applyFont="1" applyBorder="1" applyAlignment="1">
      <alignment horizontal="center" wrapText="1"/>
    </xf>
    <xf numFmtId="0" fontId="22" fillId="0" borderId="0" xfId="0" applyFont="1" applyBorder="1" applyAlignment="1">
      <alignment wrapText="1"/>
    </xf>
    <xf numFmtId="166" fontId="15" fillId="0" borderId="0" xfId="0" applyNumberFormat="1" applyFont="1" applyBorder="1" applyAlignment="1">
      <alignment horizontal="right" wrapText="1"/>
    </xf>
    <xf numFmtId="0" fontId="22" fillId="0" borderId="2" xfId="0" applyFont="1" applyBorder="1" applyAlignment="1">
      <alignment horizontal="left" vertical="center" wrapText="1"/>
    </xf>
    <xf numFmtId="3" fontId="22" fillId="0" borderId="2" xfId="0" applyNumberFormat="1" applyFont="1" applyBorder="1" applyAlignment="1">
      <alignment horizontal="right" vertical="center" wrapText="1" indent="2"/>
    </xf>
    <xf numFmtId="0" fontId="18" fillId="0" borderId="2" xfId="0" applyFont="1" applyBorder="1" applyAlignment="1">
      <alignment horizontal="left" vertical="center" wrapText="1" indent="1"/>
    </xf>
    <xf numFmtId="0" fontId="6" fillId="0" borderId="0" xfId="4"/>
    <xf numFmtId="0" fontId="25" fillId="0" borderId="0" xfId="4" applyFont="1" applyBorder="1" applyAlignment="1">
      <alignment horizontal="center" wrapText="1"/>
    </xf>
    <xf numFmtId="0" fontId="25" fillId="0" borderId="0" xfId="4" applyFont="1" applyBorder="1" applyAlignment="1">
      <alignment horizontal="left" vertical="top" wrapText="1"/>
    </xf>
    <xf numFmtId="170" fontId="25" fillId="0" borderId="0" xfId="4" applyNumberFormat="1" applyFont="1" applyBorder="1" applyAlignment="1">
      <alignment horizontal="right" vertical="top"/>
    </xf>
    <xf numFmtId="171" fontId="25" fillId="0" borderId="0" xfId="4" applyNumberFormat="1" applyFont="1" applyBorder="1" applyAlignment="1">
      <alignment horizontal="right" vertical="top"/>
    </xf>
    <xf numFmtId="0" fontId="17" fillId="0" borderId="0" xfId="0" applyFont="1" applyBorder="1" applyAlignment="1">
      <alignment vertical="center" wrapText="1"/>
    </xf>
    <xf numFmtId="2" fontId="15" fillId="0" borderId="0" xfId="0" applyNumberFormat="1" applyFont="1" applyBorder="1" applyAlignment="1">
      <alignment horizontal="center" wrapText="1"/>
    </xf>
    <xf numFmtId="0" fontId="9" fillId="0" borderId="0" xfId="0" applyFont="1" applyBorder="1" applyAlignment="1">
      <alignment horizontal="center" wrapText="1"/>
    </xf>
    <xf numFmtId="169" fontId="9" fillId="0" borderId="0" xfId="0" applyNumberFormat="1" applyFont="1" applyBorder="1" applyAlignment="1">
      <alignment horizontal="center" wrapText="1"/>
    </xf>
    <xf numFmtId="3" fontId="22" fillId="0" borderId="2" xfId="0" applyNumberFormat="1" applyFont="1" applyBorder="1" applyAlignment="1">
      <alignment horizontal="right" vertical="center" wrapText="1" indent="1"/>
    </xf>
    <xf numFmtId="3" fontId="23" fillId="0" borderId="3" xfId="0" applyNumberFormat="1" applyFont="1" applyBorder="1" applyAlignment="1">
      <alignment horizontal="right" vertical="center" wrapText="1" indent="1"/>
    </xf>
    <xf numFmtId="164" fontId="22" fillId="0" borderId="2" xfId="0" applyNumberFormat="1" applyFont="1" applyBorder="1" applyAlignment="1">
      <alignment horizontal="right" vertical="center" wrapText="1" indent="2"/>
    </xf>
    <xf numFmtId="164" fontId="23" fillId="0" borderId="3" xfId="0" applyNumberFormat="1" applyFont="1" applyBorder="1" applyAlignment="1">
      <alignment horizontal="right" vertical="center" wrapText="1" indent="2"/>
    </xf>
    <xf numFmtId="0" fontId="22" fillId="0" borderId="2" xfId="0" applyFont="1" applyBorder="1" applyAlignment="1">
      <alignment horizontal="right" vertical="center" wrapText="1" indent="2"/>
    </xf>
    <xf numFmtId="0" fontId="23" fillId="0" borderId="3" xfId="0" applyFont="1" applyBorder="1" applyAlignment="1">
      <alignment horizontal="right" vertical="center" wrapText="1" indent="2"/>
    </xf>
    <xf numFmtId="0" fontId="26" fillId="0" borderId="0" xfId="0" applyFont="1" applyFill="1" applyBorder="1" applyAlignment="1">
      <alignment vertical="center" wrapText="1"/>
    </xf>
    <xf numFmtId="49" fontId="15" fillId="0" borderId="0" xfId="0" applyNumberFormat="1" applyFont="1" applyBorder="1" applyAlignment="1">
      <alignment wrapText="1"/>
    </xf>
    <xf numFmtId="0" fontId="23" fillId="0" borderId="3" xfId="0" applyFont="1" applyBorder="1" applyAlignment="1">
      <alignment horizontal="left" vertical="center" wrapText="1"/>
    </xf>
    <xf numFmtId="3" fontId="23" fillId="0" borderId="2" xfId="2" applyNumberFormat="1" applyFont="1" applyBorder="1" applyAlignment="1">
      <alignment horizontal="right" vertical="center" wrapText="1" indent="1"/>
    </xf>
    <xf numFmtId="3" fontId="23" fillId="0" borderId="2" xfId="2" applyNumberFormat="1" applyFont="1" applyBorder="1" applyAlignment="1">
      <alignment horizontal="right" vertical="center" wrapText="1" indent="2"/>
    </xf>
    <xf numFmtId="0" fontId="15" fillId="0" borderId="0" xfId="0" applyFont="1" applyFill="1" applyBorder="1" applyAlignment="1">
      <alignment horizontal="center" wrapText="1"/>
    </xf>
    <xf numFmtId="0" fontId="15" fillId="0" borderId="0" xfId="0" applyFont="1" applyFill="1" applyBorder="1" applyAlignment="1">
      <alignment horizontal="left" vertical="center" wrapText="1"/>
    </xf>
    <xf numFmtId="0" fontId="22" fillId="0" borderId="0" xfId="0" applyFont="1" applyBorder="1" applyAlignment="1">
      <alignment horizontal="left" vertical="center" wrapText="1"/>
    </xf>
    <xf numFmtId="0" fontId="18" fillId="0" borderId="0" xfId="0" applyFont="1" applyBorder="1" applyAlignment="1">
      <alignment horizontal="left" vertical="center" wrapText="1" indent="1"/>
    </xf>
    <xf numFmtId="0" fontId="22" fillId="0" borderId="4" xfId="0" applyFont="1" applyBorder="1" applyAlignment="1">
      <alignment horizontal="left" vertical="center" wrapText="1"/>
    </xf>
    <xf numFmtId="0" fontId="23" fillId="0" borderId="0" xfId="0" applyFont="1" applyBorder="1" applyAlignment="1">
      <alignment horizontal="left" wrapText="1"/>
    </xf>
    <xf numFmtId="0" fontId="23" fillId="0" borderId="0" xfId="0" applyFont="1" applyBorder="1" applyAlignment="1">
      <alignment horizontal="left" vertical="center" wrapText="1"/>
    </xf>
    <xf numFmtId="3" fontId="23" fillId="0" borderId="0" xfId="0" applyNumberFormat="1" applyFont="1" applyFill="1" applyBorder="1" applyAlignment="1">
      <alignment horizontal="right" vertical="center" wrapText="1" indent="1"/>
    </xf>
    <xf numFmtId="3" fontId="22" fillId="0" borderId="4" xfId="0" applyNumberFormat="1" applyFont="1" applyFill="1" applyBorder="1" applyAlignment="1">
      <alignment horizontal="right" vertical="center" wrapText="1" indent="1"/>
    </xf>
    <xf numFmtId="164" fontId="22" fillId="0" borderId="4" xfId="0" applyNumberFormat="1" applyFont="1" applyBorder="1" applyAlignment="1">
      <alignment horizontal="right" vertical="center" wrapText="1" indent="2"/>
    </xf>
    <xf numFmtId="3" fontId="23" fillId="0" borderId="0" xfId="0" applyNumberFormat="1" applyFont="1" applyBorder="1" applyAlignment="1">
      <alignment horizontal="right" vertical="center" wrapText="1"/>
    </xf>
    <xf numFmtId="3" fontId="22" fillId="0" borderId="4" xfId="0" applyNumberFormat="1" applyFont="1" applyBorder="1" applyAlignment="1">
      <alignment horizontal="right" vertical="center" wrapText="1"/>
    </xf>
    <xf numFmtId="3" fontId="22" fillId="0" borderId="4" xfId="0" applyNumberFormat="1" applyFont="1" applyBorder="1" applyAlignment="1">
      <alignment horizontal="right" vertical="center" wrapText="1" indent="1"/>
    </xf>
    <xf numFmtId="49" fontId="23" fillId="0" borderId="0" xfId="0" applyNumberFormat="1" applyFont="1" applyBorder="1" applyAlignment="1">
      <alignment horizontal="left" vertical="center" wrapText="1"/>
    </xf>
    <xf numFmtId="164" fontId="23" fillId="0" borderId="0" xfId="0" applyNumberFormat="1" applyFont="1" applyBorder="1" applyAlignment="1">
      <alignment horizontal="right" vertical="center" wrapText="1" indent="1"/>
    </xf>
    <xf numFmtId="49" fontId="22" fillId="0" borderId="4" xfId="0" applyNumberFormat="1" applyFont="1" applyBorder="1" applyAlignment="1">
      <alignment horizontal="left" vertical="center" wrapText="1"/>
    </xf>
    <xf numFmtId="164" fontId="22" fillId="0" borderId="4" xfId="0" applyNumberFormat="1" applyFont="1" applyBorder="1" applyAlignment="1">
      <alignment horizontal="right" vertical="center" wrapText="1" indent="1"/>
    </xf>
    <xf numFmtId="3" fontId="22" fillId="0" borderId="0" xfId="0" applyNumberFormat="1" applyFont="1" applyBorder="1" applyAlignment="1">
      <alignment horizontal="right" vertical="center" wrapText="1" indent="1"/>
    </xf>
    <xf numFmtId="164" fontId="22" fillId="0" borderId="0" xfId="0" applyNumberFormat="1" applyFont="1" applyBorder="1" applyAlignment="1">
      <alignment horizontal="right" vertical="center" wrapText="1" indent="2"/>
    </xf>
    <xf numFmtId="0" fontId="23" fillId="0" borderId="5" xfId="0" applyFont="1" applyBorder="1" applyAlignment="1">
      <alignment horizontal="left" vertical="center" wrapText="1"/>
    </xf>
    <xf numFmtId="164" fontId="23" fillId="0" borderId="5" xfId="0" applyNumberFormat="1" applyFont="1" applyBorder="1" applyAlignment="1">
      <alignment horizontal="right" vertical="center" wrapText="1" indent="2"/>
    </xf>
    <xf numFmtId="3" fontId="23" fillId="0" borderId="0" xfId="2" applyNumberFormat="1" applyFont="1" applyBorder="1" applyAlignment="1">
      <alignment horizontal="right" vertical="center" wrapText="1" indent="1"/>
    </xf>
    <xf numFmtId="3" fontId="22" fillId="0" borderId="4" xfId="2" applyNumberFormat="1" applyFont="1" applyBorder="1" applyAlignment="1">
      <alignment horizontal="right" vertical="center" wrapText="1" indent="1"/>
    </xf>
    <xf numFmtId="3" fontId="22" fillId="0" borderId="2" xfId="2" applyNumberFormat="1" applyFont="1" applyBorder="1" applyAlignment="1">
      <alignment horizontal="right" vertical="center" wrapText="1" indent="2"/>
    </xf>
    <xf numFmtId="3" fontId="22" fillId="0" borderId="4" xfId="2" applyNumberFormat="1" applyFont="1" applyBorder="1" applyAlignment="1">
      <alignment horizontal="right" vertical="center" wrapText="1" indent="2"/>
    </xf>
    <xf numFmtId="0" fontId="15" fillId="0" borderId="0" xfId="0" applyFont="1" applyBorder="1" applyAlignment="1">
      <alignment horizontal="right" wrapText="1"/>
    </xf>
    <xf numFmtId="0" fontId="15" fillId="0" borderId="0" xfId="0" applyFont="1" applyBorder="1" applyAlignment="1">
      <alignment horizontal="center" wrapText="1"/>
    </xf>
    <xf numFmtId="3" fontId="23" fillId="0" borderId="2" xfId="2" applyNumberFormat="1" applyFont="1" applyBorder="1" applyAlignment="1">
      <alignment horizontal="right" vertical="center" wrapText="1"/>
    </xf>
    <xf numFmtId="3" fontId="22" fillId="0" borderId="4" xfId="2" applyNumberFormat="1" applyFont="1" applyBorder="1" applyAlignment="1">
      <alignment horizontal="right" vertical="center" wrapText="1"/>
    </xf>
    <xf numFmtId="164" fontId="15" fillId="0" borderId="0" xfId="2" applyNumberFormat="1" applyFont="1" applyBorder="1" applyAlignment="1">
      <alignment horizontal="right" wrapText="1"/>
    </xf>
    <xf numFmtId="164" fontId="23" fillId="0" borderId="2" xfId="2" applyNumberFormat="1" applyFont="1" applyBorder="1" applyAlignment="1">
      <alignment horizontal="right" vertical="center" wrapText="1" indent="2"/>
    </xf>
    <xf numFmtId="164" fontId="22" fillId="0" borderId="4" xfId="2" applyNumberFormat="1" applyFont="1" applyBorder="1" applyAlignment="1">
      <alignment horizontal="right" vertical="center" wrapText="1" indent="2"/>
    </xf>
    <xf numFmtId="3" fontId="22" fillId="0" borderId="2" xfId="2" applyNumberFormat="1" applyFont="1" applyBorder="1" applyAlignment="1">
      <alignment horizontal="right" vertical="center" wrapText="1"/>
    </xf>
    <xf numFmtId="164" fontId="22" fillId="0" borderId="2" xfId="2" applyNumberFormat="1" applyFont="1" applyBorder="1" applyAlignment="1">
      <alignment horizontal="right" vertical="center" wrapText="1"/>
    </xf>
    <xf numFmtId="3" fontId="23" fillId="0" borderId="3" xfId="2" applyNumberFormat="1" applyFont="1" applyBorder="1" applyAlignment="1">
      <alignment horizontal="right" vertical="center" wrapText="1"/>
    </xf>
    <xf numFmtId="164" fontId="23" fillId="0" borderId="3" xfId="2" applyNumberFormat="1" applyFont="1" applyBorder="1" applyAlignment="1">
      <alignment horizontal="right" vertical="center" wrapText="1"/>
    </xf>
    <xf numFmtId="0" fontId="22" fillId="0" borderId="3" xfId="0" applyFont="1" applyBorder="1" applyAlignment="1">
      <alignment horizontal="left" vertical="center" wrapText="1"/>
    </xf>
    <xf numFmtId="2" fontId="15" fillId="0" borderId="0" xfId="0" applyNumberFormat="1" applyFont="1" applyFill="1" applyBorder="1" applyAlignment="1">
      <alignment horizontal="center" wrapText="1"/>
    </xf>
    <xf numFmtId="3" fontId="23" fillId="0" borderId="3" xfId="2" applyNumberFormat="1" applyFont="1" applyBorder="1" applyAlignment="1">
      <alignment horizontal="right" vertical="center" wrapText="1" indent="2"/>
    </xf>
    <xf numFmtId="0" fontId="15" fillId="0" borderId="0" xfId="0" applyFont="1" applyBorder="1" applyAlignment="1">
      <alignment horizontal="left" vertical="center" wrapText="1"/>
    </xf>
    <xf numFmtId="0" fontId="15" fillId="0" borderId="0" xfId="0" applyFont="1" applyFill="1" applyBorder="1" applyAlignment="1">
      <alignment horizontal="left" vertical="center" wrapText="1"/>
    </xf>
    <xf numFmtId="0" fontId="22" fillId="0" borderId="0" xfId="0" applyFont="1" applyBorder="1" applyAlignment="1">
      <alignment vertical="center" wrapText="1"/>
    </xf>
    <xf numFmtId="0" fontId="22" fillId="0" borderId="3" xfId="0" applyFont="1" applyBorder="1" applyAlignment="1">
      <alignment horizontal="left" vertical="center" wrapText="1"/>
    </xf>
    <xf numFmtId="0" fontId="15" fillId="0" borderId="0" xfId="0" applyFont="1" applyBorder="1" applyAlignment="1">
      <alignment horizontal="center" wrapText="1"/>
    </xf>
    <xf numFmtId="0" fontId="15" fillId="0" borderId="0" xfId="0" applyFont="1" applyBorder="1"/>
    <xf numFmtId="164" fontId="15" fillId="0" borderId="0" xfId="0" applyNumberFormat="1" applyFont="1" applyBorder="1" applyAlignment="1">
      <alignment horizontal="right" indent="2"/>
    </xf>
    <xf numFmtId="1" fontId="15" fillId="0" borderId="0" xfId="0" applyNumberFormat="1" applyFont="1" applyBorder="1" applyAlignment="1">
      <alignment horizontal="right" indent="1"/>
    </xf>
    <xf numFmtId="0" fontId="15" fillId="0" borderId="0" xfId="0" applyFont="1" applyFill="1" applyBorder="1"/>
    <xf numFmtId="0" fontId="15" fillId="0" borderId="0" xfId="0" applyFont="1" applyFill="1" applyBorder="1" applyAlignment="1">
      <alignment horizontal="left"/>
    </xf>
    <xf numFmtId="166" fontId="25" fillId="0" borderId="0" xfId="2" applyNumberFormat="1" applyFont="1" applyBorder="1" applyAlignment="1">
      <alignment horizontal="right" vertical="top"/>
    </xf>
    <xf numFmtId="1" fontId="15" fillId="0" borderId="5" xfId="0" applyNumberFormat="1" applyFont="1" applyBorder="1" applyAlignment="1">
      <alignment horizontal="right" indent="1"/>
    </xf>
    <xf numFmtId="164" fontId="15" fillId="0" borderId="5" xfId="0" applyNumberFormat="1" applyFont="1" applyBorder="1" applyAlignment="1">
      <alignment horizontal="right" indent="2"/>
    </xf>
    <xf numFmtId="0" fontId="15" fillId="0" borderId="5" xfId="0" applyFont="1" applyBorder="1"/>
    <xf numFmtId="3" fontId="22" fillId="0" borderId="2" xfId="2" applyNumberFormat="1" applyFont="1" applyBorder="1" applyAlignment="1">
      <alignment horizontal="right" vertical="center" wrapText="1" indent="1"/>
    </xf>
    <xf numFmtId="164" fontId="22" fillId="0" borderId="2" xfId="2" applyNumberFormat="1" applyFont="1" applyBorder="1" applyAlignment="1">
      <alignment horizontal="right" vertical="center" wrapText="1" indent="2"/>
    </xf>
    <xf numFmtId="3" fontId="23" fillId="0" borderId="3" xfId="2" applyNumberFormat="1" applyFont="1" applyBorder="1" applyAlignment="1">
      <alignment horizontal="right" vertical="center" wrapText="1" indent="1"/>
    </xf>
    <xf numFmtId="164" fontId="23" fillId="0" borderId="3" xfId="2" applyNumberFormat="1" applyFont="1" applyBorder="1" applyAlignment="1">
      <alignment horizontal="right" vertical="center" wrapText="1" indent="2"/>
    </xf>
    <xf numFmtId="0" fontId="23" fillId="0" borderId="3" xfId="0" applyFont="1" applyBorder="1" applyAlignment="1">
      <alignment horizontal="left" vertical="center" wrapText="1" indent="1"/>
    </xf>
    <xf numFmtId="164" fontId="23" fillId="0" borderId="3" xfId="2" applyNumberFormat="1" applyFont="1" applyBorder="1" applyAlignment="1">
      <alignment horizontal="right" vertical="center" wrapText="1" indent="1"/>
    </xf>
    <xf numFmtId="0" fontId="27" fillId="0" borderId="0" xfId="0" applyFont="1" applyBorder="1" applyAlignment="1">
      <alignment wrapText="1"/>
    </xf>
    <xf numFmtId="0" fontId="15" fillId="0" borderId="0" xfId="0" applyFont="1" applyBorder="1" applyAlignment="1">
      <alignment vertical="center" wrapText="1"/>
    </xf>
    <xf numFmtId="49" fontId="15" fillId="0" borderId="0" xfId="0" applyNumberFormat="1" applyFont="1" applyBorder="1" applyAlignment="1">
      <alignment horizontal="center" wrapText="1"/>
    </xf>
    <xf numFmtId="164" fontId="22" fillId="0" borderId="3" xfId="2" applyNumberFormat="1" applyFont="1" applyBorder="1" applyAlignment="1">
      <alignment horizontal="right" vertical="center" wrapText="1" indent="2"/>
    </xf>
    <xf numFmtId="165" fontId="22" fillId="0" borderId="3" xfId="2" applyNumberFormat="1" applyFont="1" applyBorder="1" applyAlignment="1">
      <alignment horizontal="right" vertical="center" wrapText="1" indent="2"/>
    </xf>
    <xf numFmtId="165" fontId="23" fillId="0" borderId="3" xfId="2" applyNumberFormat="1" applyFont="1" applyBorder="1" applyAlignment="1">
      <alignment horizontal="right" vertical="center" wrapText="1" indent="2"/>
    </xf>
    <xf numFmtId="3" fontId="15" fillId="0" borderId="0" xfId="0" applyNumberFormat="1" applyFont="1" applyBorder="1" applyAlignment="1">
      <alignment vertical="center" wrapText="1"/>
    </xf>
    <xf numFmtId="49" fontId="15" fillId="0" borderId="0" xfId="0" applyNumberFormat="1" applyFont="1" applyBorder="1" applyAlignment="1">
      <alignment horizontal="center" vertical="center" wrapText="1"/>
    </xf>
    <xf numFmtId="0" fontId="28" fillId="0" borderId="0" xfId="0" applyFont="1" applyFill="1" applyBorder="1" applyAlignment="1">
      <alignment horizontal="center" vertical="center" wrapText="1"/>
    </xf>
    <xf numFmtId="164" fontId="22" fillId="0" borderId="3" xfId="2" applyNumberFormat="1" applyFont="1" applyBorder="1" applyAlignment="1">
      <alignment horizontal="right" vertical="center" wrapText="1" indent="1"/>
    </xf>
    <xf numFmtId="165" fontId="22" fillId="0" borderId="3" xfId="0" applyNumberFormat="1" applyFont="1" applyBorder="1" applyAlignment="1">
      <alignment horizontal="right" vertical="center" wrapText="1" indent="1"/>
    </xf>
    <xf numFmtId="165" fontId="23" fillId="0" borderId="3" xfId="0" applyNumberFormat="1" applyFont="1" applyBorder="1" applyAlignment="1">
      <alignment horizontal="right" vertical="center" wrapText="1" indent="1"/>
    </xf>
    <xf numFmtId="165" fontId="22" fillId="0" borderId="3" xfId="2" applyNumberFormat="1" applyFont="1" applyBorder="1" applyAlignment="1">
      <alignment horizontal="right" vertical="center" wrapText="1" indent="1"/>
    </xf>
    <xf numFmtId="165" fontId="23" fillId="0" borderId="3" xfId="2" applyNumberFormat="1" applyFont="1" applyBorder="1" applyAlignment="1">
      <alignment horizontal="right" vertical="center" wrapText="1" indent="1"/>
    </xf>
    <xf numFmtId="0" fontId="28" fillId="0" borderId="0" xfId="0" applyFont="1" applyBorder="1" applyAlignment="1">
      <alignment horizontal="center" vertical="center" wrapText="1"/>
    </xf>
    <xf numFmtId="3" fontId="15" fillId="0" borderId="0" xfId="2" applyNumberFormat="1" applyFont="1" applyBorder="1" applyAlignment="1">
      <alignment horizontal="right" vertical="center" wrapText="1"/>
    </xf>
    <xf numFmtId="0" fontId="22" fillId="0" borderId="0" xfId="0" applyFont="1" applyFill="1" applyBorder="1" applyAlignment="1">
      <alignment vertical="center" wrapText="1"/>
    </xf>
    <xf numFmtId="0" fontId="15" fillId="0" borderId="0" xfId="0" applyFont="1" applyBorder="1" applyAlignment="1">
      <alignment horizontal="right" vertical="center" wrapText="1"/>
    </xf>
    <xf numFmtId="0" fontId="27" fillId="0" borderId="0" xfId="0" applyFont="1" applyBorder="1" applyAlignment="1">
      <alignmen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vertical="center" wrapText="1"/>
    </xf>
    <xf numFmtId="0" fontId="29"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64" fontId="22" fillId="0" borderId="3" xfId="2" applyNumberFormat="1" applyFont="1" applyBorder="1" applyAlignment="1">
      <alignment horizontal="right" vertical="center" wrapText="1"/>
    </xf>
    <xf numFmtId="3" fontId="15" fillId="0" borderId="0" xfId="0" applyNumberFormat="1" applyFont="1" applyFill="1" applyBorder="1" applyAlignment="1">
      <alignment horizontal="right" vertical="center" wrapText="1"/>
    </xf>
    <xf numFmtId="164" fontId="15" fillId="0" borderId="0" xfId="0" applyNumberFormat="1" applyFont="1" applyBorder="1" applyAlignment="1">
      <alignment horizontal="right" vertical="center" wrapText="1"/>
    </xf>
    <xf numFmtId="3" fontId="30" fillId="0" borderId="0" xfId="0" applyNumberFormat="1" applyFont="1" applyFill="1" applyBorder="1" applyAlignment="1">
      <alignment horizontal="right" vertical="center" wrapText="1"/>
    </xf>
    <xf numFmtId="3" fontId="23" fillId="0" borderId="0" xfId="0" applyNumberFormat="1" applyFont="1" applyFill="1" applyBorder="1" applyAlignment="1">
      <alignment horizontal="right" vertical="center" wrapText="1"/>
    </xf>
    <xf numFmtId="0" fontId="31" fillId="0" borderId="0" xfId="0" applyFont="1" applyBorder="1" applyAlignment="1">
      <alignment horizontal="left" vertical="center" wrapText="1"/>
    </xf>
    <xf numFmtId="0" fontId="29" fillId="0" borderId="0" xfId="0" applyFont="1" applyFill="1" applyBorder="1" applyAlignment="1">
      <alignment horizontal="center" vertical="center" wrapText="1"/>
    </xf>
    <xf numFmtId="0" fontId="22" fillId="0" borderId="0" xfId="0" applyFont="1" applyBorder="1" applyAlignment="1">
      <alignment horizontal="center" vertical="center" wrapText="1"/>
    </xf>
    <xf numFmtId="3" fontId="15" fillId="0" borderId="0" xfId="0" applyNumberFormat="1" applyFont="1" applyFill="1" applyBorder="1" applyAlignment="1">
      <alignment vertical="center" wrapText="1"/>
    </xf>
    <xf numFmtId="165" fontId="15" fillId="0" borderId="0" xfId="0" applyNumberFormat="1" applyFont="1" applyFill="1" applyBorder="1" applyAlignment="1">
      <alignment vertical="center" wrapText="1"/>
    </xf>
    <xf numFmtId="165" fontId="15" fillId="0" borderId="0" xfId="0" applyNumberFormat="1" applyFont="1" applyBorder="1" applyAlignment="1">
      <alignment vertical="center" wrapText="1"/>
    </xf>
    <xf numFmtId="164" fontId="15" fillId="0" borderId="0" xfId="0" applyNumberFormat="1" applyFont="1" applyBorder="1" applyAlignment="1">
      <alignment vertical="center" wrapText="1"/>
    </xf>
    <xf numFmtId="164" fontId="15" fillId="0" borderId="0" xfId="0" applyNumberFormat="1" applyFont="1" applyFill="1" applyBorder="1" applyAlignment="1">
      <alignment horizontal="right" vertical="center" wrapText="1"/>
    </xf>
    <xf numFmtId="164" fontId="15" fillId="0" borderId="0" xfId="0" applyNumberFormat="1" applyFont="1" applyFill="1" applyBorder="1" applyAlignment="1">
      <alignment vertical="center" wrapText="1"/>
    </xf>
    <xf numFmtId="3" fontId="23" fillId="0" borderId="2" xfId="0" applyNumberFormat="1" applyFont="1" applyFill="1" applyBorder="1" applyAlignment="1">
      <alignment horizontal="right" vertical="center" wrapText="1"/>
    </xf>
    <xf numFmtId="3" fontId="22" fillId="0" borderId="4" xfId="0" applyNumberFormat="1" applyFont="1" applyFill="1" applyBorder="1" applyAlignment="1">
      <alignment horizontal="right" vertical="center" wrapText="1"/>
    </xf>
    <xf numFmtId="3" fontId="23" fillId="0" borderId="0" xfId="0" applyNumberFormat="1" applyFont="1" applyBorder="1" applyAlignment="1">
      <alignment horizontal="right" wrapText="1" indent="2"/>
    </xf>
    <xf numFmtId="3" fontId="23" fillId="0" borderId="5" xfId="2" applyNumberFormat="1" applyFont="1" applyBorder="1" applyAlignment="1">
      <alignment horizontal="right" vertical="center" wrapText="1"/>
    </xf>
    <xf numFmtId="0" fontId="23" fillId="0" borderId="5" xfId="0" applyFont="1" applyBorder="1" applyAlignment="1">
      <alignment horizontal="left" vertical="center" wrapText="1" indent="1"/>
    </xf>
    <xf numFmtId="3" fontId="23" fillId="0" borderId="5" xfId="2" applyNumberFormat="1" applyFont="1" applyBorder="1" applyAlignment="1">
      <alignment horizontal="right" vertical="center" wrapText="1" indent="2"/>
    </xf>
    <xf numFmtId="164" fontId="22" fillId="0" borderId="2" xfId="2" applyNumberFormat="1" applyFont="1" applyBorder="1" applyAlignment="1">
      <alignment horizontal="right" vertical="center" wrapText="1" indent="1"/>
    </xf>
    <xf numFmtId="3" fontId="23" fillId="0" borderId="5" xfId="2" applyNumberFormat="1" applyFont="1" applyBorder="1" applyAlignment="1">
      <alignment horizontal="right" vertical="center" wrapText="1" indent="1"/>
    </xf>
    <xf numFmtId="3" fontId="22" fillId="0" borderId="2" xfId="0" applyNumberFormat="1" applyFont="1" applyBorder="1" applyAlignment="1">
      <alignment horizontal="right" vertical="center" wrapText="1"/>
    </xf>
    <xf numFmtId="3" fontId="23" fillId="0" borderId="3" xfId="0" applyNumberFormat="1" applyFont="1" applyBorder="1" applyAlignment="1">
      <alignment horizontal="right" vertical="center" wrapText="1"/>
    </xf>
    <xf numFmtId="164" fontId="23" fillId="0" borderId="3" xfId="0" applyNumberFormat="1" applyFont="1" applyBorder="1" applyAlignment="1">
      <alignment horizontal="right" vertical="center" wrapText="1" indent="1"/>
    </xf>
    <xf numFmtId="0" fontId="22" fillId="0" borderId="0" xfId="0" applyFont="1" applyFill="1" applyBorder="1" applyAlignment="1">
      <alignment horizontal="left" vertical="center" wrapText="1"/>
    </xf>
    <xf numFmtId="4" fontId="15" fillId="0" borderId="0" xfId="0" applyNumberFormat="1" applyFont="1" applyBorder="1" applyAlignment="1">
      <alignment vertical="center" wrapText="1"/>
    </xf>
    <xf numFmtId="0" fontId="29" fillId="0" borderId="0" xfId="0" applyFont="1" applyBorder="1" applyAlignment="1">
      <alignment vertical="center" wrapText="1"/>
    </xf>
    <xf numFmtId="164" fontId="22" fillId="0" borderId="2" xfId="0" applyNumberFormat="1" applyFont="1" applyBorder="1" applyAlignment="1">
      <alignment horizontal="right" vertical="center" wrapText="1" indent="1"/>
    </xf>
    <xf numFmtId="3" fontId="23" fillId="0" borderId="3" xfId="0" applyNumberFormat="1" applyFont="1" applyBorder="1" applyAlignment="1">
      <alignment horizontal="right" vertical="center" wrapText="1" indent="2"/>
    </xf>
    <xf numFmtId="0" fontId="27" fillId="0" borderId="0" xfId="0" applyFont="1" applyFill="1" applyBorder="1" applyAlignment="1">
      <alignment horizontal="left" vertical="center" wrapText="1"/>
    </xf>
    <xf numFmtId="167" fontId="15" fillId="0" borderId="0" xfId="0" applyNumberFormat="1" applyFont="1" applyBorder="1" applyAlignment="1">
      <alignment vertical="center" wrapText="1"/>
    </xf>
    <xf numFmtId="164" fontId="25" fillId="0" borderId="0" xfId="2" applyNumberFormat="1" applyFont="1" applyBorder="1" applyAlignment="1">
      <alignment horizontal="right" vertical="center" wrapText="1"/>
    </xf>
    <xf numFmtId="0" fontId="15" fillId="0" borderId="0" xfId="0" applyFont="1" applyBorder="1" applyAlignment="1">
      <alignment horizontal="left" vertical="center" wrapText="1"/>
    </xf>
    <xf numFmtId="0" fontId="15" fillId="0" borderId="0" xfId="0" applyFont="1" applyBorder="1" applyAlignment="1">
      <alignment horizontal="center" wrapText="1"/>
    </xf>
    <xf numFmtId="0" fontId="15" fillId="0" borderId="0" xfId="0" applyFont="1" applyBorder="1" applyAlignment="1">
      <alignment vertical="center" wrapText="1"/>
    </xf>
    <xf numFmtId="0" fontId="23" fillId="0" borderId="2" xfId="0" applyFont="1" applyBorder="1" applyAlignment="1">
      <alignment horizontal="left" vertical="center"/>
    </xf>
    <xf numFmtId="0" fontId="23" fillId="0" borderId="0" xfId="0" applyFont="1" applyBorder="1" applyAlignment="1">
      <alignment horizontal="right" vertical="center" wrapText="1" indent="2"/>
    </xf>
    <xf numFmtId="0" fontId="15" fillId="0" borderId="0" xfId="0" applyFont="1" applyBorder="1" applyAlignment="1">
      <alignment horizontal="right" vertical="center" wrapText="1" indent="1"/>
    </xf>
    <xf numFmtId="168" fontId="22" fillId="0" borderId="2" xfId="0" applyNumberFormat="1" applyFont="1" applyBorder="1" applyAlignment="1">
      <alignment horizontal="right" vertical="center" wrapText="1" indent="2"/>
    </xf>
    <xf numFmtId="168" fontId="23" fillId="0" borderId="3" xfId="0" applyNumberFormat="1" applyFont="1" applyBorder="1" applyAlignment="1">
      <alignment horizontal="right" vertical="center" wrapText="1" indent="2"/>
    </xf>
    <xf numFmtId="49" fontId="15" fillId="0" borderId="0" xfId="0" applyNumberFormat="1" applyFont="1" applyBorder="1" applyAlignment="1">
      <alignment horizontal="right" wrapText="1" indent="2"/>
    </xf>
    <xf numFmtId="0" fontId="15" fillId="0" borderId="0" xfId="0" applyFont="1" applyFill="1" applyBorder="1" applyAlignment="1">
      <alignment horizontal="left" vertical="center" wrapText="1"/>
    </xf>
    <xf numFmtId="0" fontId="15" fillId="0" borderId="0" xfId="0" applyFont="1" applyBorder="1" applyAlignment="1">
      <alignment horizontal="center" wrapText="1"/>
    </xf>
    <xf numFmtId="49" fontId="15" fillId="0" borderId="0" xfId="0" applyNumberFormat="1" applyFont="1" applyBorder="1" applyAlignment="1">
      <alignment horizontal="center" wrapText="1"/>
    </xf>
    <xf numFmtId="0" fontId="15" fillId="0" borderId="0" xfId="0" applyFont="1" applyBorder="1" applyAlignment="1">
      <alignment vertical="center" wrapText="1"/>
    </xf>
    <xf numFmtId="0" fontId="6" fillId="0" borderId="0" xfId="5"/>
    <xf numFmtId="0" fontId="15" fillId="0" borderId="0" xfId="0" applyFont="1" applyBorder="1" applyAlignment="1">
      <alignment horizontal="left" vertical="center" wrapText="1"/>
    </xf>
    <xf numFmtId="0" fontId="22" fillId="0" borderId="0" xfId="0" applyFont="1" applyBorder="1" applyAlignment="1">
      <alignment horizontal="left" vertical="center" wrapText="1"/>
    </xf>
    <xf numFmtId="0" fontId="15" fillId="0" borderId="0" xfId="0" applyFont="1" applyBorder="1" applyAlignment="1">
      <alignment horizontal="center" wrapText="1"/>
    </xf>
    <xf numFmtId="49" fontId="15" fillId="0" borderId="0" xfId="0" applyNumberFormat="1" applyFont="1" applyBorder="1" applyAlignment="1">
      <alignment horizontal="center" wrapText="1"/>
    </xf>
    <xf numFmtId="0" fontId="15" fillId="0" borderId="0" xfId="0" applyFont="1" applyBorder="1" applyAlignment="1">
      <alignment vertical="center" wrapText="1"/>
    </xf>
    <xf numFmtId="0" fontId="15" fillId="0" borderId="0" xfId="0" applyFont="1" applyFill="1" applyBorder="1" applyAlignment="1">
      <alignment vertical="center" wrapText="1"/>
    </xf>
    <xf numFmtId="0" fontId="23" fillId="0" borderId="6" xfId="0" applyFont="1" applyBorder="1" applyAlignment="1">
      <alignment horizontal="left" vertical="center" wrapText="1"/>
    </xf>
    <xf numFmtId="3" fontId="23" fillId="0" borderId="6" xfId="0" applyNumberFormat="1" applyFont="1" applyFill="1" applyBorder="1" applyAlignment="1">
      <alignment horizontal="right" vertical="center" wrapText="1"/>
    </xf>
    <xf numFmtId="3" fontId="23" fillId="0" borderId="6" xfId="0" applyNumberFormat="1" applyFont="1" applyBorder="1" applyAlignment="1">
      <alignment horizontal="right" vertical="center" wrapText="1"/>
    </xf>
    <xf numFmtId="3" fontId="23" fillId="0" borderId="6" xfId="0" applyNumberFormat="1" applyFont="1" applyBorder="1" applyAlignment="1">
      <alignment horizontal="right" vertical="center" wrapText="1" indent="1"/>
    </xf>
    <xf numFmtId="164" fontId="23" fillId="0" borderId="6" xfId="0" applyNumberFormat="1" applyFont="1" applyBorder="1" applyAlignment="1">
      <alignment horizontal="right" vertical="center" wrapText="1" indent="2"/>
    </xf>
    <xf numFmtId="0" fontId="15" fillId="0" borderId="0" xfId="0" applyFont="1" applyBorder="1" applyAlignment="1">
      <alignment horizontal="center" wrapText="1"/>
    </xf>
    <xf numFmtId="49" fontId="15" fillId="0" borderId="0" xfId="0" applyNumberFormat="1" applyFont="1" applyBorder="1" applyAlignment="1">
      <alignment horizontal="center" wrapText="1"/>
    </xf>
    <xf numFmtId="0" fontId="15" fillId="0" borderId="0" xfId="0" applyFont="1" applyBorder="1" applyAlignment="1">
      <alignment vertical="center" wrapText="1"/>
    </xf>
    <xf numFmtId="0" fontId="22" fillId="0" borderId="1" xfId="0" applyFont="1" applyBorder="1" applyAlignment="1">
      <alignment horizontal="left" vertical="center" wrapText="1"/>
    </xf>
    <xf numFmtId="3" fontId="22" fillId="0" borderId="1" xfId="0" applyNumberFormat="1" applyFont="1" applyBorder="1" applyAlignment="1">
      <alignment horizontal="right" vertical="center" wrapText="1" indent="1"/>
    </xf>
    <xf numFmtId="0" fontId="32" fillId="0" borderId="0" xfId="0" applyFont="1" applyFill="1" applyBorder="1" applyAlignment="1">
      <alignment horizontal="center" vertical="center" wrapText="1"/>
    </xf>
    <xf numFmtId="3" fontId="23" fillId="0" borderId="0" xfId="0" quotePrefix="1" applyNumberFormat="1" applyFont="1" applyBorder="1" applyAlignment="1">
      <alignment horizontal="right" vertical="center" wrapText="1"/>
    </xf>
    <xf numFmtId="3" fontId="23" fillId="0" borderId="0" xfId="2" applyNumberFormat="1" applyFont="1" applyBorder="1" applyAlignment="1">
      <alignment horizontal="right" vertical="center" wrapText="1"/>
    </xf>
    <xf numFmtId="3" fontId="22" fillId="0" borderId="1" xfId="0" applyNumberFormat="1" applyFont="1" applyFill="1" applyBorder="1" applyAlignment="1">
      <alignment horizontal="right" vertical="center" wrapText="1"/>
    </xf>
    <xf numFmtId="0" fontId="20" fillId="0" borderId="0" xfId="0" applyFont="1" applyBorder="1" applyAlignment="1">
      <alignment horizontal="left" vertical="center" wrapText="1"/>
    </xf>
    <xf numFmtId="3" fontId="20" fillId="0" borderId="0" xfId="2" applyNumberFormat="1" applyFont="1" applyBorder="1" applyAlignment="1">
      <alignment horizontal="right" vertical="center" wrapText="1"/>
    </xf>
    <xf numFmtId="0" fontId="15" fillId="0" borderId="0" xfId="0" applyFont="1" applyBorder="1" applyAlignment="1">
      <alignment horizontal="center"/>
    </xf>
    <xf numFmtId="0" fontId="8" fillId="0" borderId="4" xfId="0" applyFont="1" applyBorder="1" applyAlignment="1">
      <alignment horizontal="left" vertical="center" wrapText="1"/>
    </xf>
    <xf numFmtId="3" fontId="8" fillId="0" borderId="4" xfId="2" applyNumberFormat="1" applyFont="1" applyBorder="1" applyAlignment="1">
      <alignment horizontal="right" vertical="center" wrapText="1"/>
    </xf>
    <xf numFmtId="165" fontId="20" fillId="0" borderId="2" xfId="0" applyNumberFormat="1" applyFont="1" applyBorder="1" applyAlignment="1">
      <alignment horizontal="right" vertical="center" wrapText="1" indent="1"/>
    </xf>
    <xf numFmtId="165" fontId="8" fillId="0" borderId="4" xfId="0" applyNumberFormat="1" applyFont="1" applyBorder="1" applyAlignment="1">
      <alignment horizontal="right" vertical="center" wrapText="1" indent="1"/>
    </xf>
    <xf numFmtId="3" fontId="23" fillId="0" borderId="5" xfId="0" applyNumberFormat="1" applyFont="1" applyBorder="1" applyAlignment="1">
      <alignment horizontal="right" vertical="center" wrapText="1"/>
    </xf>
    <xf numFmtId="164" fontId="23" fillId="0" borderId="2" xfId="0" applyNumberFormat="1" applyFont="1" applyFill="1" applyBorder="1" applyAlignment="1">
      <alignment horizontal="right" vertical="center" wrapText="1" indent="2"/>
    </xf>
    <xf numFmtId="164" fontId="23" fillId="0" borderId="0" xfId="0" applyNumberFormat="1" applyFont="1" applyFill="1" applyBorder="1" applyAlignment="1">
      <alignment horizontal="right" vertical="center" wrapText="1" indent="2"/>
    </xf>
    <xf numFmtId="165" fontId="22" fillId="0" borderId="3" xfId="2" applyNumberFormat="1" applyFont="1" applyBorder="1" applyAlignment="1">
      <alignment horizontal="right" vertical="center" wrapText="1"/>
    </xf>
    <xf numFmtId="165" fontId="23" fillId="0" borderId="3" xfId="2" applyNumberFormat="1" applyFont="1" applyBorder="1" applyAlignment="1">
      <alignment horizontal="right" vertical="center" wrapText="1"/>
    </xf>
    <xf numFmtId="3" fontId="23" fillId="0" borderId="2" xfId="0" quotePrefix="1" applyNumberFormat="1" applyFont="1" applyBorder="1" applyAlignment="1">
      <alignment horizontal="right" vertical="center" wrapText="1" indent="1"/>
    </xf>
    <xf numFmtId="3" fontId="23" fillId="0" borderId="0" xfId="0" quotePrefix="1" applyNumberFormat="1" applyFont="1" applyBorder="1" applyAlignment="1">
      <alignment horizontal="right" vertical="center" wrapText="1" indent="1"/>
    </xf>
    <xf numFmtId="3" fontId="22" fillId="0" borderId="1" xfId="2" applyNumberFormat="1" applyFont="1" applyBorder="1" applyAlignment="1">
      <alignment horizontal="right" vertical="center" wrapText="1" indent="1"/>
    </xf>
    <xf numFmtId="165" fontId="23" fillId="0" borderId="2" xfId="2" applyNumberFormat="1" applyFont="1" applyBorder="1" applyAlignment="1">
      <alignment horizontal="right" vertical="center" wrapText="1" indent="1"/>
    </xf>
    <xf numFmtId="165" fontId="23" fillId="0" borderId="5" xfId="2" applyNumberFormat="1" applyFont="1" applyBorder="1" applyAlignment="1">
      <alignment horizontal="right" vertical="center" wrapText="1" indent="1"/>
    </xf>
    <xf numFmtId="165" fontId="22" fillId="0" borderId="4" xfId="2" applyNumberFormat="1" applyFont="1" applyBorder="1" applyAlignment="1">
      <alignment horizontal="right" vertical="center" wrapText="1" indent="1"/>
    </xf>
    <xf numFmtId="0" fontId="15" fillId="0" borderId="0" xfId="0" applyNumberFormat="1" applyFont="1" applyBorder="1" applyAlignment="1">
      <alignment horizontal="center" wrapText="1"/>
    </xf>
    <xf numFmtId="0" fontId="15" fillId="0" borderId="0" xfId="0" applyNumberFormat="1" applyFont="1" applyFill="1" applyBorder="1" applyAlignment="1">
      <alignment horizontal="center" wrapText="1"/>
    </xf>
    <xf numFmtId="3" fontId="22" fillId="0" borderId="2" xfId="0" applyNumberFormat="1" applyFont="1" applyFill="1" applyBorder="1" applyAlignment="1">
      <alignment horizontal="right" vertical="center" wrapText="1"/>
    </xf>
    <xf numFmtId="3" fontId="23" fillId="0" borderId="3" xfId="0" applyNumberFormat="1" applyFont="1" applyFill="1" applyBorder="1" applyAlignment="1">
      <alignment horizontal="right" vertical="center" wrapText="1"/>
    </xf>
    <xf numFmtId="3" fontId="22" fillId="0" borderId="3" xfId="0" applyNumberFormat="1" applyFont="1" applyFill="1" applyBorder="1" applyAlignment="1">
      <alignment horizontal="right" vertical="center" wrapText="1"/>
    </xf>
    <xf numFmtId="164" fontId="22" fillId="0" borderId="3" xfId="0" applyNumberFormat="1" applyFont="1" applyBorder="1" applyAlignment="1">
      <alignment horizontal="right" vertical="center" wrapText="1" indent="1"/>
    </xf>
    <xf numFmtId="0" fontId="15" fillId="0" borderId="5" xfId="0" applyFont="1" applyFill="1" applyBorder="1" applyAlignment="1">
      <alignment vertical="center" wrapText="1"/>
    </xf>
    <xf numFmtId="0" fontId="15" fillId="0" borderId="0" xfId="0" applyFont="1" applyBorder="1" applyAlignment="1">
      <alignment horizontal="center" wrapText="1"/>
    </xf>
    <xf numFmtId="0" fontId="15" fillId="0" borderId="0" xfId="0" applyFont="1" applyBorder="1" applyAlignment="1">
      <alignment horizontal="center" wrapText="1"/>
    </xf>
    <xf numFmtId="0" fontId="15" fillId="0" borderId="0" xfId="0" applyFont="1" applyBorder="1" applyAlignment="1">
      <alignment vertical="center" wrapText="1"/>
    </xf>
    <xf numFmtId="3" fontId="18" fillId="0" borderId="2" xfId="0" applyNumberFormat="1" applyFont="1" applyBorder="1" applyAlignment="1">
      <alignment horizontal="right" vertical="center" wrapText="1" indent="1"/>
    </xf>
    <xf numFmtId="3" fontId="18" fillId="0" borderId="0" xfId="0" applyNumberFormat="1" applyFont="1" applyBorder="1" applyAlignment="1">
      <alignment horizontal="right" vertical="center" wrapText="1" indent="1"/>
    </xf>
    <xf numFmtId="3" fontId="22" fillId="0" borderId="2" xfId="0" applyNumberFormat="1" applyFont="1" applyFill="1" applyBorder="1" applyAlignment="1">
      <alignment horizontal="right" vertical="center" wrapText="1" indent="1"/>
    </xf>
    <xf numFmtId="3" fontId="18" fillId="0" borderId="2" xfId="0" applyNumberFormat="1" applyFont="1" applyFill="1" applyBorder="1" applyAlignment="1">
      <alignment horizontal="right" vertical="center" wrapText="1" indent="1"/>
    </xf>
    <xf numFmtId="3" fontId="18" fillId="0" borderId="0" xfId="0" applyNumberFormat="1" applyFont="1" applyFill="1" applyBorder="1" applyAlignment="1">
      <alignment horizontal="right" vertical="center" wrapText="1" indent="1"/>
    </xf>
    <xf numFmtId="164" fontId="18" fillId="0" borderId="2" xfId="0" applyNumberFormat="1" applyFont="1" applyBorder="1" applyAlignment="1">
      <alignment horizontal="right" vertical="center" wrapText="1" indent="2"/>
    </xf>
    <xf numFmtId="164" fontId="18" fillId="0" borderId="0" xfId="0" applyNumberFormat="1" applyFont="1" applyBorder="1" applyAlignment="1">
      <alignment horizontal="right" vertical="center" wrapText="1" indent="2"/>
    </xf>
    <xf numFmtId="0" fontId="15" fillId="0" borderId="0" xfId="0" applyFont="1" applyBorder="1" applyAlignment="1">
      <alignment horizontal="center" wrapText="1"/>
    </xf>
    <xf numFmtId="0" fontId="15" fillId="0" borderId="0" xfId="0" applyFont="1" applyBorder="1" applyAlignment="1">
      <alignment horizontal="left" vertical="center" wrapText="1"/>
    </xf>
    <xf numFmtId="0" fontId="15" fillId="0" borderId="0" xfId="0" applyFont="1" applyBorder="1" applyAlignment="1">
      <alignment vertical="center" wrapText="1"/>
    </xf>
    <xf numFmtId="0" fontId="22" fillId="0" borderId="0" xfId="0" applyFont="1" applyFill="1" applyBorder="1" applyAlignment="1">
      <alignment vertical="center" wrapText="1"/>
    </xf>
    <xf numFmtId="0" fontId="15" fillId="0" borderId="0" xfId="0" applyFont="1" applyBorder="1" applyAlignment="1">
      <alignment vertical="center" wrapText="1"/>
    </xf>
    <xf numFmtId="0" fontId="15" fillId="0" borderId="0" xfId="0" applyFont="1" applyBorder="1" applyAlignment="1">
      <alignment horizontal="center" wrapText="1"/>
    </xf>
    <xf numFmtId="0" fontId="15" fillId="0" borderId="0" xfId="0" applyFont="1" applyBorder="1" applyAlignment="1">
      <alignment vertical="center" wrapText="1"/>
    </xf>
    <xf numFmtId="164" fontId="23" fillId="0" borderId="5" xfId="2" applyNumberFormat="1" applyFont="1" applyBorder="1" applyAlignment="1">
      <alignment horizontal="right" vertical="center" wrapText="1" indent="1"/>
    </xf>
    <xf numFmtId="165" fontId="23" fillId="0" borderId="5" xfId="0" applyNumberFormat="1" applyFont="1" applyBorder="1" applyAlignment="1">
      <alignment horizontal="right" vertical="center" wrapText="1" indent="1"/>
    </xf>
    <xf numFmtId="164" fontId="23" fillId="0" borderId="5" xfId="2" applyNumberFormat="1" applyFont="1" applyBorder="1" applyAlignment="1">
      <alignment horizontal="right" vertical="center" wrapText="1"/>
    </xf>
    <xf numFmtId="165" fontId="23" fillId="0" borderId="5" xfId="2" applyNumberFormat="1" applyFont="1" applyBorder="1" applyAlignment="1">
      <alignment horizontal="right" vertical="center" wrapText="1"/>
    </xf>
    <xf numFmtId="3" fontId="23" fillId="0" borderId="5" xfId="0" applyNumberFormat="1" applyFont="1" applyFill="1" applyBorder="1" applyAlignment="1">
      <alignment horizontal="right" vertical="center" wrapText="1"/>
    </xf>
    <xf numFmtId="164" fontId="23" fillId="0" borderId="5" xfId="0" applyNumberFormat="1" applyFont="1" applyBorder="1" applyAlignment="1">
      <alignment horizontal="right" vertical="center" wrapText="1" indent="1"/>
    </xf>
    <xf numFmtId="3" fontId="23" fillId="0" borderId="5" xfId="0" applyNumberFormat="1" applyFont="1" applyBorder="1" applyAlignment="1">
      <alignment horizontal="right" vertical="center" wrapText="1" indent="2"/>
    </xf>
    <xf numFmtId="168" fontId="23" fillId="0" borderId="5" xfId="0" applyNumberFormat="1" applyFont="1" applyBorder="1" applyAlignment="1">
      <alignment horizontal="right" vertical="center" wrapText="1" indent="2"/>
    </xf>
    <xf numFmtId="0" fontId="15" fillId="0" borderId="0" xfId="0" applyFont="1" applyFill="1" applyBorder="1" applyAlignment="1">
      <alignment horizontal="left" vertical="center" wrapText="1"/>
    </xf>
    <xf numFmtId="0" fontId="15" fillId="0" borderId="0" xfId="0" applyFont="1" applyFill="1" applyBorder="1" applyAlignment="1">
      <alignment vertical="center" wrapText="1"/>
    </xf>
    <xf numFmtId="0" fontId="22" fillId="0" borderId="0" xfId="0" applyFont="1" applyFill="1" applyBorder="1" applyAlignment="1">
      <alignment vertical="center" wrapText="1"/>
    </xf>
    <xf numFmtId="3" fontId="8" fillId="0" borderId="8" xfId="2" applyNumberFormat="1" applyFont="1" applyBorder="1" applyAlignment="1">
      <alignment horizontal="right" vertical="center" wrapText="1" indent="1"/>
    </xf>
    <xf numFmtId="164" fontId="8" fillId="0" borderId="8" xfId="0" applyNumberFormat="1" applyFont="1" applyBorder="1" applyAlignment="1">
      <alignment horizontal="right" vertical="center" wrapText="1" indent="2"/>
    </xf>
    <xf numFmtId="49" fontId="15" fillId="0" borderId="0" xfId="0" applyNumberFormat="1" applyFont="1" applyBorder="1" applyAlignment="1">
      <alignment horizontal="center" wrapText="1"/>
    </xf>
    <xf numFmtId="0" fontId="22" fillId="0" borderId="4" xfId="0" applyFont="1" applyFill="1" applyBorder="1" applyAlignment="1">
      <alignment horizontal="left" vertical="center"/>
    </xf>
    <xf numFmtId="0" fontId="22" fillId="0" borderId="4" xfId="0" applyFont="1" applyFill="1" applyBorder="1" applyAlignment="1">
      <alignment horizontal="right" vertical="center" indent="2"/>
    </xf>
    <xf numFmtId="3" fontId="22" fillId="0" borderId="4" xfId="2" applyNumberFormat="1" applyFont="1" applyFill="1" applyBorder="1" applyAlignment="1">
      <alignment horizontal="right" vertical="center" wrapText="1" indent="1"/>
    </xf>
    <xf numFmtId="164" fontId="22" fillId="0" borderId="4" xfId="2" applyNumberFormat="1" applyFont="1" applyFill="1" applyBorder="1" applyAlignment="1">
      <alignment horizontal="right" vertical="center" wrapText="1" indent="1"/>
    </xf>
    <xf numFmtId="3" fontId="22" fillId="0" borderId="2" xfId="2" applyNumberFormat="1" applyFont="1" applyFill="1" applyBorder="1" applyAlignment="1">
      <alignment horizontal="right" vertical="center" wrapText="1" indent="1"/>
    </xf>
    <xf numFmtId="164" fontId="22" fillId="0" borderId="2" xfId="2" applyNumberFormat="1" applyFont="1" applyFill="1" applyBorder="1" applyAlignment="1">
      <alignment horizontal="right" vertical="center" wrapText="1" indent="1"/>
    </xf>
    <xf numFmtId="0" fontId="22" fillId="0" borderId="2" xfId="0" applyFont="1" applyFill="1" applyBorder="1" applyAlignment="1">
      <alignment horizontal="left" vertical="center" wrapText="1"/>
    </xf>
    <xf numFmtId="0" fontId="23" fillId="0" borderId="3" xfId="0" applyFont="1" applyFill="1" applyBorder="1" applyAlignment="1">
      <alignment horizontal="left" vertical="center" wrapText="1" indent="1"/>
    </xf>
    <xf numFmtId="164" fontId="23" fillId="0" borderId="3" xfId="2" applyNumberFormat="1" applyFont="1" applyFill="1" applyBorder="1" applyAlignment="1">
      <alignment horizontal="right" vertical="center" wrapText="1" indent="2"/>
    </xf>
    <xf numFmtId="165" fontId="23" fillId="0" borderId="3" xfId="2" applyNumberFormat="1" applyFont="1" applyFill="1" applyBorder="1" applyAlignment="1">
      <alignment horizontal="right" vertical="center" wrapText="1" indent="2"/>
    </xf>
    <xf numFmtId="3" fontId="22" fillId="0" borderId="7" xfId="2" applyNumberFormat="1" applyFont="1" applyFill="1" applyBorder="1" applyAlignment="1">
      <alignment horizontal="right" vertical="center" wrapText="1" indent="2"/>
    </xf>
    <xf numFmtId="0" fontId="22" fillId="0" borderId="7" xfId="0" applyFont="1" applyFill="1" applyBorder="1" applyAlignment="1">
      <alignment horizontal="left" vertical="center" wrapText="1"/>
    </xf>
    <xf numFmtId="165" fontId="22" fillId="0" borderId="7" xfId="2" applyNumberFormat="1" applyFont="1" applyFill="1" applyBorder="1" applyAlignment="1">
      <alignment horizontal="right" vertical="center" wrapText="1" indent="2"/>
    </xf>
    <xf numFmtId="3" fontId="22" fillId="0" borderId="7" xfId="2" applyNumberFormat="1" applyFont="1" applyFill="1" applyBorder="1" applyAlignment="1">
      <alignment horizontal="right" vertical="center" wrapText="1" indent="1"/>
    </xf>
    <xf numFmtId="0" fontId="23" fillId="0" borderId="5" xfId="0" applyFont="1" applyFill="1" applyBorder="1" applyAlignment="1">
      <alignment horizontal="left" vertical="center" wrapText="1" indent="1"/>
    </xf>
    <xf numFmtId="3" fontId="23" fillId="0" borderId="5" xfId="2" applyNumberFormat="1" applyFont="1" applyFill="1" applyBorder="1" applyAlignment="1">
      <alignment horizontal="right" vertical="center" wrapText="1" indent="1"/>
    </xf>
    <xf numFmtId="164" fontId="22" fillId="0" borderId="7" xfId="2" applyNumberFormat="1" applyFont="1" applyFill="1" applyBorder="1" applyAlignment="1">
      <alignment horizontal="right" vertical="center" wrapText="1" indent="1"/>
    </xf>
    <xf numFmtId="3" fontId="23" fillId="0" borderId="5" xfId="2" applyNumberFormat="1" applyFont="1" applyFill="1" applyBorder="1" applyAlignment="1">
      <alignment horizontal="right" vertical="center" wrapText="1"/>
    </xf>
    <xf numFmtId="3" fontId="22" fillId="0" borderId="7" xfId="2" applyNumberFormat="1" applyFont="1" applyFill="1" applyBorder="1" applyAlignment="1">
      <alignment horizontal="right" vertical="center" wrapText="1"/>
    </xf>
    <xf numFmtId="164" fontId="22" fillId="0" borderId="7" xfId="2" applyNumberFormat="1" applyFont="1" applyFill="1" applyBorder="1" applyAlignment="1">
      <alignment horizontal="right" vertical="center" wrapText="1"/>
    </xf>
    <xf numFmtId="0" fontId="15" fillId="0" borderId="0" xfId="0" applyFont="1" applyFill="1" applyBorder="1" applyAlignment="1">
      <alignment horizontal="right" vertical="center" wrapText="1"/>
    </xf>
    <xf numFmtId="165" fontId="22" fillId="0" borderId="2" xfId="0" applyNumberFormat="1" applyFont="1" applyFill="1" applyBorder="1" applyAlignment="1">
      <alignment horizontal="right" vertical="center" wrapText="1" indent="1"/>
    </xf>
    <xf numFmtId="0" fontId="22" fillId="0" borderId="3" xfId="0" applyFont="1" applyFill="1" applyBorder="1" applyAlignment="1">
      <alignment horizontal="left" vertical="center" wrapText="1"/>
    </xf>
    <xf numFmtId="164" fontId="22" fillId="0" borderId="3" xfId="2" applyNumberFormat="1" applyFont="1" applyFill="1" applyBorder="1" applyAlignment="1">
      <alignment horizontal="right" vertical="center" wrapText="1" indent="1"/>
    </xf>
    <xf numFmtId="165" fontId="22" fillId="0" borderId="3" xfId="0" applyNumberFormat="1" applyFont="1" applyFill="1" applyBorder="1" applyAlignment="1">
      <alignment horizontal="right" vertical="center" wrapText="1" indent="1"/>
    </xf>
    <xf numFmtId="164" fontId="23" fillId="0" borderId="3" xfId="2" applyNumberFormat="1" applyFont="1" applyFill="1" applyBorder="1" applyAlignment="1">
      <alignment horizontal="right" vertical="center" wrapText="1" indent="1"/>
    </xf>
    <xf numFmtId="165" fontId="23" fillId="0" borderId="3" xfId="0" applyNumberFormat="1" applyFont="1" applyFill="1" applyBorder="1" applyAlignment="1">
      <alignment horizontal="right" vertical="center" wrapText="1" indent="1"/>
    </xf>
    <xf numFmtId="164" fontId="23" fillId="0" borderId="5" xfId="2" applyNumberFormat="1" applyFont="1" applyFill="1" applyBorder="1" applyAlignment="1">
      <alignment horizontal="right" vertical="center" wrapText="1" indent="1"/>
    </xf>
    <xf numFmtId="165" fontId="23" fillId="0" borderId="5" xfId="0" applyNumberFormat="1" applyFont="1" applyFill="1" applyBorder="1" applyAlignment="1">
      <alignment horizontal="right" vertical="center" wrapText="1" indent="1"/>
    </xf>
    <xf numFmtId="3" fontId="22" fillId="0" borderId="7" xfId="0" applyNumberFormat="1" applyFont="1" applyFill="1" applyBorder="1" applyAlignment="1">
      <alignment horizontal="right" vertical="center" wrapText="1"/>
    </xf>
    <xf numFmtId="4" fontId="43" fillId="0" borderId="0" xfId="0" applyNumberFormat="1" applyFont="1"/>
    <xf numFmtId="167" fontId="15" fillId="0" borderId="0" xfId="7" applyNumberFormat="1" applyFont="1" applyBorder="1" applyAlignment="1">
      <alignment vertical="center" wrapText="1"/>
    </xf>
    <xf numFmtId="164" fontId="22" fillId="0" borderId="7" xfId="0" applyNumberFormat="1" applyFont="1" applyFill="1" applyBorder="1" applyAlignment="1">
      <alignment horizontal="right" vertical="center" wrapText="1" indent="1"/>
    </xf>
    <xf numFmtId="4" fontId="44" fillId="0" borderId="0" xfId="0" applyNumberFormat="1" applyFont="1"/>
    <xf numFmtId="164" fontId="22" fillId="0" borderId="2" xfId="0" applyNumberFormat="1" applyFont="1" applyFill="1" applyBorder="1" applyAlignment="1">
      <alignment horizontal="right" vertical="center" wrapText="1" indent="1"/>
    </xf>
    <xf numFmtId="164" fontId="22" fillId="0" borderId="3" xfId="0" applyNumberFormat="1" applyFont="1" applyFill="1" applyBorder="1" applyAlignment="1">
      <alignment horizontal="right" vertical="center" wrapText="1" indent="1"/>
    </xf>
    <xf numFmtId="164" fontId="23" fillId="0" borderId="3" xfId="0" applyNumberFormat="1" applyFont="1" applyFill="1" applyBorder="1" applyAlignment="1">
      <alignment horizontal="right" vertical="center" wrapText="1" indent="1"/>
    </xf>
    <xf numFmtId="164" fontId="23" fillId="0" borderId="5" xfId="0" applyNumberFormat="1" applyFont="1" applyFill="1" applyBorder="1" applyAlignment="1">
      <alignment horizontal="right" vertical="center" wrapText="1" indent="1"/>
    </xf>
    <xf numFmtId="3" fontId="22" fillId="0" borderId="7" xfId="0" applyNumberFormat="1" applyFont="1" applyFill="1" applyBorder="1" applyAlignment="1">
      <alignment horizontal="right" vertical="center" wrapText="1" indent="2"/>
    </xf>
    <xf numFmtId="164" fontId="22" fillId="0" borderId="2" xfId="0" applyNumberFormat="1" applyFont="1" applyFill="1" applyBorder="1" applyAlignment="1">
      <alignment horizontal="right" vertical="center" wrapText="1"/>
    </xf>
    <xf numFmtId="164" fontId="23" fillId="0" borderId="3" xfId="0" applyNumberFormat="1" applyFont="1" applyFill="1" applyBorder="1" applyAlignment="1">
      <alignment horizontal="right" vertical="center" wrapText="1"/>
    </xf>
    <xf numFmtId="164" fontId="23" fillId="0" borderId="5" xfId="0" applyNumberFormat="1" applyFont="1" applyFill="1" applyBorder="1" applyAlignment="1">
      <alignment horizontal="right" vertical="center" wrapText="1"/>
    </xf>
    <xf numFmtId="3" fontId="23" fillId="0" borderId="3" xfId="2" applyNumberFormat="1" applyFont="1" applyFill="1" applyBorder="1" applyAlignment="1">
      <alignment horizontal="right" vertical="center" wrapText="1" indent="1"/>
    </xf>
    <xf numFmtId="0" fontId="22" fillId="0" borderId="4" xfId="0" applyFont="1" applyFill="1" applyBorder="1" applyAlignment="1">
      <alignment horizontal="left" vertical="center" wrapText="1"/>
    </xf>
    <xf numFmtId="0" fontId="15" fillId="0" borderId="0" xfId="0" applyFont="1" applyFill="1" applyBorder="1" applyAlignment="1">
      <alignment horizontal="right" vertical="center" wrapText="1" indent="1"/>
    </xf>
    <xf numFmtId="164" fontId="22" fillId="0" borderId="2" xfId="0" applyNumberFormat="1" applyFont="1" applyFill="1" applyBorder="1" applyAlignment="1">
      <alignment horizontal="right" vertical="center" wrapText="1" indent="2"/>
    </xf>
    <xf numFmtId="164" fontId="23" fillId="0" borderId="3" xfId="0" applyNumberFormat="1" applyFont="1" applyFill="1" applyBorder="1" applyAlignment="1">
      <alignment horizontal="right" vertical="center" wrapText="1" indent="2"/>
    </xf>
    <xf numFmtId="164" fontId="23" fillId="0" borderId="5" xfId="0" applyNumberFormat="1" applyFont="1" applyFill="1" applyBorder="1" applyAlignment="1">
      <alignment horizontal="right" vertical="center" wrapText="1" indent="2"/>
    </xf>
    <xf numFmtId="164" fontId="22" fillId="0" borderId="7" xfId="0" applyNumberFormat="1" applyFont="1" applyFill="1" applyBorder="1" applyAlignment="1">
      <alignment horizontal="right" vertical="center" wrapText="1" indent="2"/>
    </xf>
    <xf numFmtId="0" fontId="15" fillId="0" borderId="0" xfId="0" applyFont="1" applyBorder="1" applyAlignment="1">
      <alignment horizontal="center" wrapText="1"/>
    </xf>
    <xf numFmtId="164" fontId="22" fillId="0" borderId="7" xfId="0" applyNumberFormat="1" applyFont="1" applyFill="1" applyBorder="1" applyAlignment="1">
      <alignment horizontal="right" vertical="center" wrapText="1"/>
    </xf>
    <xf numFmtId="3" fontId="8" fillId="0" borderId="10" xfId="2" applyNumberFormat="1" applyFont="1" applyBorder="1" applyAlignment="1">
      <alignment horizontal="right" vertical="center" wrapText="1" indent="1"/>
    </xf>
    <xf numFmtId="164" fontId="8" fillId="0" borderId="10" xfId="0" applyNumberFormat="1" applyFont="1" applyBorder="1" applyAlignment="1">
      <alignment horizontal="right" vertical="center" wrapText="1" indent="2"/>
    </xf>
    <xf numFmtId="168" fontId="22" fillId="0" borderId="7" xfId="0" applyNumberFormat="1" applyFont="1" applyFill="1" applyBorder="1" applyAlignment="1">
      <alignment horizontal="right" vertical="center" wrapText="1" indent="2"/>
    </xf>
    <xf numFmtId="0" fontId="22" fillId="0" borderId="0" xfId="0" applyFont="1" applyFill="1" applyBorder="1" applyAlignment="1">
      <alignment horizontal="left" vertical="center" wrapText="1"/>
    </xf>
    <xf numFmtId="0" fontId="23" fillId="0" borderId="3" xfId="0" applyFont="1" applyFill="1" applyBorder="1" applyAlignment="1">
      <alignment horizontal="left" vertical="center"/>
    </xf>
    <xf numFmtId="0" fontId="23" fillId="0" borderId="3" xfId="0" applyFont="1" applyFill="1" applyBorder="1" applyAlignment="1">
      <alignment horizontal="left" vertical="center" wrapText="1"/>
    </xf>
    <xf numFmtId="3" fontId="22" fillId="0" borderId="0" xfId="0" applyNumberFormat="1" applyFont="1" applyFill="1" applyBorder="1" applyAlignment="1">
      <alignment horizontal="right" vertical="center" wrapText="1"/>
    </xf>
    <xf numFmtId="165" fontId="22" fillId="0" borderId="0" xfId="0" applyNumberFormat="1" applyFont="1" applyFill="1" applyBorder="1" applyAlignment="1">
      <alignment horizontal="right" vertical="center" wrapText="1" indent="1"/>
    </xf>
    <xf numFmtId="0" fontId="22" fillId="0" borderId="1" xfId="0" applyFont="1" applyFill="1" applyBorder="1" applyAlignment="1">
      <alignment horizontal="left" vertical="center" wrapText="1"/>
    </xf>
    <xf numFmtId="165" fontId="22" fillId="0" borderId="1" xfId="0" applyNumberFormat="1" applyFont="1" applyFill="1" applyBorder="1" applyAlignment="1">
      <alignment horizontal="right" vertical="center" wrapText="1" indent="1"/>
    </xf>
    <xf numFmtId="3" fontId="22" fillId="0" borderId="0" xfId="0" applyNumberFormat="1" applyFont="1" applyFill="1" applyBorder="1" applyAlignment="1">
      <alignment horizontal="right" vertical="center" wrapText="1" indent="1"/>
    </xf>
    <xf numFmtId="165" fontId="22" fillId="0" borderId="0" xfId="0" applyNumberFormat="1" applyFont="1" applyFill="1" applyBorder="1" applyAlignment="1">
      <alignment horizontal="right" vertical="center" wrapText="1" indent="2"/>
    </xf>
    <xf numFmtId="165" fontId="22" fillId="0" borderId="4" xfId="0" applyNumberFormat="1" applyFont="1" applyFill="1" applyBorder="1" applyAlignment="1">
      <alignment horizontal="right" vertical="center" wrapText="1" indent="1"/>
    </xf>
    <xf numFmtId="0" fontId="15" fillId="0" borderId="0" xfId="0" applyFont="1" applyBorder="1" applyAlignment="1">
      <alignment horizontal="center" wrapText="1"/>
    </xf>
    <xf numFmtId="0" fontId="15" fillId="0" borderId="0" xfId="0" applyFont="1" applyFill="1" applyBorder="1" applyAlignment="1">
      <alignment horizontal="center" vertical="top" wrapText="1"/>
    </xf>
    <xf numFmtId="0" fontId="15" fillId="0" borderId="0" xfId="0" applyFont="1" applyBorder="1" applyAlignment="1">
      <alignment horizontal="center" vertical="top" wrapText="1"/>
    </xf>
    <xf numFmtId="0" fontId="15" fillId="0" borderId="0" xfId="0" applyFont="1" applyBorder="1" applyAlignment="1">
      <alignment horizontal="center" wrapText="1"/>
    </xf>
    <xf numFmtId="0" fontId="15" fillId="0" borderId="0" xfId="0" applyFont="1" applyBorder="1" applyAlignment="1">
      <alignment vertical="center" wrapText="1"/>
    </xf>
    <xf numFmtId="164" fontId="22" fillId="0" borderId="4" xfId="0" applyNumberFormat="1" applyFont="1" applyFill="1" applyBorder="1" applyAlignment="1">
      <alignment horizontal="right" vertical="center" wrapText="1" indent="2"/>
    </xf>
    <xf numFmtId="3" fontId="23" fillId="0" borderId="2" xfId="2" applyNumberFormat="1" applyFont="1" applyFill="1" applyBorder="1" applyAlignment="1">
      <alignment horizontal="right" vertical="center" wrapText="1" indent="2"/>
    </xf>
    <xf numFmtId="165" fontId="23" fillId="0" borderId="2" xfId="2" applyNumberFormat="1" applyFont="1" applyFill="1" applyBorder="1" applyAlignment="1">
      <alignment horizontal="right" vertical="center" wrapText="1" indent="3"/>
    </xf>
    <xf numFmtId="3" fontId="22" fillId="0" borderId="4" xfId="2" applyNumberFormat="1" applyFont="1" applyFill="1" applyBorder="1" applyAlignment="1">
      <alignment horizontal="right" vertical="center" wrapText="1" indent="2"/>
    </xf>
    <xf numFmtId="165" fontId="22" fillId="0" borderId="4" xfId="2" applyNumberFormat="1" applyFont="1" applyFill="1" applyBorder="1" applyAlignment="1">
      <alignment horizontal="right" vertical="center" wrapText="1" indent="3"/>
    </xf>
    <xf numFmtId="0" fontId="15" fillId="0" borderId="0" xfId="0" applyFont="1" applyFill="1" applyBorder="1" applyAlignment="1">
      <alignment horizontal="center"/>
    </xf>
    <xf numFmtId="168" fontId="22" fillId="0" borderId="2" xfId="0" applyNumberFormat="1" applyFont="1" applyFill="1" applyBorder="1" applyAlignment="1">
      <alignment horizontal="right" vertical="center" wrapText="1" indent="2"/>
    </xf>
    <xf numFmtId="168" fontId="23" fillId="0" borderId="3" xfId="0" applyNumberFormat="1" applyFont="1" applyFill="1" applyBorder="1" applyAlignment="1">
      <alignment horizontal="right" vertical="center" wrapText="1" indent="2"/>
    </xf>
    <xf numFmtId="0" fontId="15" fillId="0" borderId="0" xfId="0" applyFont="1" applyBorder="1" applyAlignment="1">
      <alignment horizontal="center" wrapText="1"/>
    </xf>
    <xf numFmtId="164" fontId="22" fillId="0" borderId="4" xfId="2" applyNumberFormat="1" applyFont="1" applyFill="1" applyBorder="1" applyAlignment="1">
      <alignment horizontal="right" vertical="center" wrapText="1" indent="2"/>
    </xf>
    <xf numFmtId="0" fontId="0" fillId="0" borderId="0" xfId="0"/>
    <xf numFmtId="0" fontId="15" fillId="0" borderId="0" xfId="0" applyFont="1" applyBorder="1" applyAlignment="1">
      <alignment vertical="center" wrapText="1"/>
    </xf>
    <xf numFmtId="0" fontId="23" fillId="0" borderId="2" xfId="0" applyFont="1" applyFill="1" applyBorder="1" applyAlignment="1">
      <alignment horizontal="left" vertical="center" wrapText="1"/>
    </xf>
    <xf numFmtId="3" fontId="42" fillId="0" borderId="9" xfId="2" applyNumberFormat="1" applyFont="1" applyFill="1" applyBorder="1" applyAlignment="1">
      <alignment horizontal="right" vertical="center" wrapText="1" indent="1"/>
    </xf>
    <xf numFmtId="3" fontId="42" fillId="0" borderId="11" xfId="2" applyNumberFormat="1" applyFont="1" applyFill="1" applyBorder="1" applyAlignment="1">
      <alignment horizontal="right" vertical="center" wrapText="1" indent="1"/>
    </xf>
    <xf numFmtId="164" fontId="42" fillId="0" borderId="9" xfId="0" applyNumberFormat="1" applyFont="1" applyFill="1" applyBorder="1" applyAlignment="1">
      <alignment horizontal="right" vertical="center" wrapText="1" indent="2"/>
    </xf>
    <xf numFmtId="164" fontId="42" fillId="0" borderId="11" xfId="0" applyNumberFormat="1" applyFont="1" applyFill="1" applyBorder="1" applyAlignment="1">
      <alignment horizontal="right" vertical="center" wrapText="1" indent="2"/>
    </xf>
    <xf numFmtId="3" fontId="22" fillId="0" borderId="2" xfId="2" applyNumberFormat="1" applyFont="1" applyBorder="1" applyAlignment="1">
      <alignment horizontal="right" vertical="center" wrapText="1" indent="3"/>
    </xf>
    <xf numFmtId="164" fontId="22" fillId="0" borderId="2" xfId="2" applyNumberFormat="1" applyFont="1" applyBorder="1" applyAlignment="1">
      <alignment horizontal="right" vertical="center" wrapText="1" indent="4"/>
    </xf>
    <xf numFmtId="3" fontId="23" fillId="0" borderId="3" xfId="2" applyNumberFormat="1" applyFont="1" applyBorder="1" applyAlignment="1">
      <alignment horizontal="right" vertical="center" wrapText="1" indent="3"/>
    </xf>
    <xf numFmtId="164" fontId="23" fillId="0" borderId="3" xfId="2" applyNumberFormat="1" applyFont="1" applyBorder="1" applyAlignment="1">
      <alignment horizontal="right" vertical="center" wrapText="1" indent="4"/>
    </xf>
    <xf numFmtId="3" fontId="23" fillId="0" borderId="5" xfId="2" applyNumberFormat="1" applyFont="1" applyBorder="1" applyAlignment="1">
      <alignment horizontal="right" vertical="center" wrapText="1" indent="3"/>
    </xf>
    <xf numFmtId="164" fontId="23" fillId="0" borderId="5" xfId="2" applyNumberFormat="1" applyFont="1" applyBorder="1" applyAlignment="1">
      <alignment horizontal="right" vertical="center" wrapText="1" indent="4"/>
    </xf>
    <xf numFmtId="3" fontId="22" fillId="0" borderId="4" xfId="2" applyNumberFormat="1" applyFont="1" applyBorder="1" applyAlignment="1">
      <alignment horizontal="right" vertical="center" wrapText="1" indent="3"/>
    </xf>
    <xf numFmtId="164" fontId="22" fillId="0" borderId="4" xfId="2" applyNumberFormat="1" applyFont="1" applyBorder="1" applyAlignment="1">
      <alignment horizontal="right" vertical="center" wrapText="1" indent="4"/>
    </xf>
    <xf numFmtId="0" fontId="22" fillId="0" borderId="2" xfId="0" quotePrefix="1" applyFont="1" applyFill="1" applyBorder="1" applyAlignment="1">
      <alignment horizontal="right" vertical="center" wrapText="1" indent="4"/>
    </xf>
    <xf numFmtId="164" fontId="22" fillId="0" borderId="2" xfId="0" quotePrefix="1" applyNumberFormat="1" applyFont="1" applyFill="1" applyBorder="1" applyAlignment="1">
      <alignment horizontal="right" vertical="center" wrapText="1" indent="4"/>
    </xf>
    <xf numFmtId="164" fontId="23" fillId="0" borderId="3" xfId="2" applyNumberFormat="1" applyFont="1" applyFill="1" applyBorder="1" applyAlignment="1">
      <alignment horizontal="right" vertical="center" wrapText="1" indent="4"/>
    </xf>
    <xf numFmtId="164" fontId="22" fillId="0" borderId="4" xfId="2" quotePrefix="1" applyNumberFormat="1" applyFont="1" applyFill="1" applyBorder="1" applyAlignment="1">
      <alignment horizontal="right" vertical="center" wrapText="1" indent="4"/>
    </xf>
    <xf numFmtId="164" fontId="22" fillId="0" borderId="4" xfId="2" applyNumberFormat="1" applyFont="1" applyFill="1" applyBorder="1" applyAlignment="1">
      <alignment horizontal="left" vertical="center" wrapText="1" indent="1"/>
    </xf>
    <xf numFmtId="172" fontId="22" fillId="0" borderId="4" xfId="12" applyNumberFormat="1" applyFont="1" applyFill="1" applyBorder="1" applyAlignment="1">
      <alignment horizontal="right" vertical="center" wrapText="1" indent="1"/>
    </xf>
    <xf numFmtId="0" fontId="33" fillId="0" borderId="0" xfId="4" applyFont="1" applyBorder="1" applyAlignment="1">
      <alignment horizontal="center" vertical="center" wrapText="1"/>
    </xf>
    <xf numFmtId="0" fontId="25" fillId="0" borderId="0" xfId="4" applyFont="1" applyBorder="1" applyAlignment="1">
      <alignment horizontal="left" wrapText="1"/>
    </xf>
    <xf numFmtId="0" fontId="25" fillId="0" borderId="0" xfId="4" applyFont="1" applyBorder="1" applyAlignment="1">
      <alignment horizontal="left" vertical="top" wrapText="1"/>
    </xf>
    <xf numFmtId="0" fontId="19" fillId="0" borderId="0" xfId="0" applyFont="1" applyBorder="1" applyAlignment="1">
      <alignment horizontal="left" vertical="top" wrapText="1"/>
    </xf>
    <xf numFmtId="0" fontId="16" fillId="3" borderId="0" xfId="0" applyFont="1" applyFill="1" applyBorder="1" applyAlignment="1">
      <alignment horizontal="left" vertical="center" wrapText="1"/>
    </xf>
    <xf numFmtId="0" fontId="9" fillId="0" borderId="0" xfId="0" applyFont="1" applyBorder="1" applyAlignment="1">
      <alignment horizontal="left" vertical="center" wrapText="1"/>
    </xf>
    <xf numFmtId="0" fontId="15" fillId="0" borderId="0" xfId="0" applyFont="1" applyBorder="1" applyAlignment="1">
      <alignment horizontal="left" vertical="center" wrapText="1"/>
    </xf>
    <xf numFmtId="0" fontId="34" fillId="0" borderId="0" xfId="0" applyFont="1" applyBorder="1" applyAlignment="1">
      <alignment horizontal="left" vertical="center" wrapText="1"/>
    </xf>
    <xf numFmtId="0" fontId="11" fillId="0" borderId="3"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7" fillId="0" borderId="5" xfId="0" applyFont="1" applyBorder="1" applyAlignment="1">
      <alignment horizontal="left" indent="1"/>
    </xf>
    <xf numFmtId="0" fontId="17" fillId="0" borderId="0" xfId="0" applyFont="1" applyBorder="1" applyAlignment="1">
      <alignment horizontal="left" wrapText="1" indent="1"/>
    </xf>
    <xf numFmtId="0" fontId="29"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11" fillId="0" borderId="3" xfId="0" applyFont="1" applyBorder="1" applyAlignment="1">
      <alignment horizontal="left" vertical="center" wrapText="1"/>
    </xf>
    <xf numFmtId="0" fontId="35" fillId="0" borderId="3" xfId="0" applyFont="1" applyBorder="1" applyAlignment="1">
      <alignment horizontal="left" vertical="center" wrapText="1"/>
    </xf>
    <xf numFmtId="0" fontId="24" fillId="0" borderId="0" xfId="0" applyFont="1" applyBorder="1" applyAlignment="1">
      <alignment horizontal="left" vertical="center" wrapText="1"/>
    </xf>
    <xf numFmtId="0" fontId="17" fillId="0" borderId="3" xfId="0" applyFont="1" applyBorder="1" applyAlignment="1">
      <alignment horizontal="left" vertical="center" wrapText="1"/>
    </xf>
    <xf numFmtId="0" fontId="36" fillId="0" borderId="0" xfId="0" applyFont="1" applyBorder="1" applyAlignment="1">
      <alignment horizontal="left" vertical="center" wrapText="1"/>
    </xf>
    <xf numFmtId="0" fontId="24" fillId="0" borderId="0" xfId="0" applyFont="1" applyBorder="1" applyAlignment="1">
      <alignment vertical="center" wrapText="1"/>
    </xf>
    <xf numFmtId="0" fontId="17" fillId="0" borderId="5" xfId="0" applyFont="1" applyBorder="1" applyAlignment="1">
      <alignment horizontal="left" wrapText="1" indent="1"/>
    </xf>
    <xf numFmtId="0" fontId="34" fillId="0" borderId="0" xfId="0" applyFont="1" applyBorder="1" applyAlignment="1">
      <alignment vertical="center" wrapText="1"/>
    </xf>
    <xf numFmtId="0" fontId="34" fillId="0" borderId="0" xfId="0" applyFont="1" applyBorder="1" applyAlignment="1">
      <alignment wrapText="1"/>
    </xf>
    <xf numFmtId="0" fontId="15" fillId="0" borderId="0" xfId="0" applyFont="1" applyFill="1" applyBorder="1" applyAlignment="1">
      <alignment horizontal="left" vertical="center" wrapText="1"/>
    </xf>
    <xf numFmtId="0" fontId="11" fillId="0" borderId="2" xfId="0" applyFont="1" applyBorder="1" applyAlignment="1">
      <alignment horizontal="left" vertical="center" wrapText="1"/>
    </xf>
    <xf numFmtId="0" fontId="17" fillId="0" borderId="2" xfId="0" applyFont="1" applyBorder="1" applyAlignment="1">
      <alignment horizontal="left" vertical="center" wrapText="1"/>
    </xf>
    <xf numFmtId="0" fontId="29" fillId="2" borderId="0" xfId="0" applyFont="1" applyFill="1" applyBorder="1" applyAlignment="1">
      <alignment horizontal="center" wrapText="1"/>
    </xf>
    <xf numFmtId="0" fontId="9" fillId="0" borderId="0" xfId="0" applyFont="1" applyFill="1" applyBorder="1" applyAlignment="1">
      <alignment horizontal="left" vertical="center" wrapText="1"/>
    </xf>
    <xf numFmtId="0" fontId="15" fillId="0" borderId="2" xfId="0" applyFont="1" applyFill="1" applyBorder="1" applyAlignment="1">
      <alignment horizontal="center" wrapText="1"/>
    </xf>
    <xf numFmtId="0" fontId="15" fillId="3" borderId="0" xfId="0" applyFont="1" applyFill="1" applyBorder="1" applyAlignment="1">
      <alignment horizontal="center" wrapText="1"/>
    </xf>
    <xf numFmtId="0" fontId="19" fillId="0" borderId="0" xfId="0" applyFont="1" applyBorder="1" applyAlignment="1">
      <alignment vertical="top" wrapText="1"/>
    </xf>
    <xf numFmtId="0" fontId="24" fillId="0" borderId="0" xfId="0" applyFont="1" applyBorder="1" applyAlignment="1">
      <alignment horizontal="left" vertical="center"/>
    </xf>
    <xf numFmtId="0" fontId="22" fillId="0" borderId="0" xfId="0" applyFont="1" applyBorder="1" applyAlignment="1">
      <alignment horizontal="left" vertical="center" wrapText="1"/>
    </xf>
    <xf numFmtId="0" fontId="15" fillId="0" borderId="2" xfId="0" applyFont="1" applyBorder="1" applyAlignment="1">
      <alignment horizontal="center" wrapText="1"/>
    </xf>
    <xf numFmtId="0" fontId="15" fillId="2" borderId="0" xfId="0" applyFont="1" applyFill="1" applyBorder="1" applyAlignment="1">
      <alignment horizontal="center" vertical="center" wrapText="1"/>
    </xf>
    <xf numFmtId="0" fontId="19" fillId="0" borderId="0" xfId="0" applyFont="1" applyBorder="1" applyAlignment="1">
      <alignment vertical="top"/>
    </xf>
    <xf numFmtId="0" fontId="17" fillId="0" borderId="0" xfId="0" applyFont="1" applyBorder="1" applyAlignment="1">
      <alignment horizontal="left" indent="1"/>
    </xf>
    <xf numFmtId="0" fontId="37" fillId="0" borderId="0" xfId="0" applyFont="1" applyBorder="1" applyAlignment="1">
      <alignment horizontal="left" vertical="center" indent="5"/>
    </xf>
    <xf numFmtId="0" fontId="37" fillId="0" borderId="0" xfId="0" applyFont="1" applyBorder="1" applyAlignment="1">
      <alignment horizontal="left" vertical="center" indent="4"/>
    </xf>
    <xf numFmtId="0" fontId="15" fillId="0" borderId="0" xfId="0" applyFont="1" applyFill="1" applyBorder="1" applyAlignment="1">
      <alignment horizontal="left" indent="5"/>
    </xf>
    <xf numFmtId="0" fontId="11" fillId="0" borderId="3" xfId="0" applyFont="1" applyBorder="1" applyAlignment="1">
      <alignment horizontal="left" vertical="center"/>
    </xf>
    <xf numFmtId="0" fontId="17" fillId="0" borderId="3" xfId="0" applyFont="1" applyBorder="1" applyAlignment="1">
      <alignment horizontal="left" vertical="center"/>
    </xf>
    <xf numFmtId="0" fontId="9" fillId="0" borderId="0" xfId="0" applyFont="1" applyFill="1" applyBorder="1" applyAlignment="1">
      <alignment horizontal="left" vertical="center"/>
    </xf>
    <xf numFmtId="0" fontId="15" fillId="0" borderId="0" xfId="0" applyFont="1" applyFill="1" applyBorder="1" applyAlignment="1">
      <alignment horizontal="left" vertical="center"/>
    </xf>
    <xf numFmtId="0" fontId="34" fillId="0" borderId="0" xfId="0" applyFont="1" applyBorder="1" applyAlignment="1">
      <alignment horizontal="left" vertical="center"/>
    </xf>
    <xf numFmtId="0" fontId="29" fillId="2" borderId="0" xfId="0" applyFont="1" applyFill="1" applyBorder="1" applyAlignment="1">
      <alignment horizontal="center" vertical="center"/>
    </xf>
    <xf numFmtId="0" fontId="17" fillId="0" borderId="3" xfId="0" applyFont="1" applyFill="1" applyBorder="1" applyAlignment="1">
      <alignment horizontal="left" vertical="center" wrapText="1"/>
    </xf>
    <xf numFmtId="0" fontId="17" fillId="0" borderId="3" xfId="0" applyFont="1" applyFill="1" applyBorder="1" applyAlignment="1">
      <alignment horizontal="left" vertical="center"/>
    </xf>
    <xf numFmtId="0" fontId="11" fillId="0" borderId="3" xfId="0" applyFont="1" applyFill="1" applyBorder="1" applyAlignment="1">
      <alignment horizontal="left" vertical="center" wrapText="1"/>
    </xf>
    <xf numFmtId="49" fontId="17" fillId="0" borderId="0" xfId="0" applyNumberFormat="1" applyFont="1" applyBorder="1" applyAlignment="1">
      <alignment horizontal="left" wrapText="1" indent="1"/>
    </xf>
    <xf numFmtId="0" fontId="11" fillId="0" borderId="3" xfId="0" applyFont="1" applyBorder="1" applyAlignment="1">
      <alignment vertical="center" wrapText="1"/>
    </xf>
    <xf numFmtId="0" fontId="17" fillId="0" borderId="3" xfId="0" applyFont="1" applyBorder="1" applyAlignment="1">
      <alignment vertical="center" wrapText="1"/>
    </xf>
    <xf numFmtId="49" fontId="15" fillId="0" borderId="5" xfId="0" applyNumberFormat="1" applyFont="1" applyFill="1" applyBorder="1" applyAlignment="1">
      <alignment horizontal="left" wrapText="1" indent="1"/>
    </xf>
    <xf numFmtId="49" fontId="11" fillId="0" borderId="3" xfId="0" applyNumberFormat="1" applyFont="1" applyFill="1" applyBorder="1" applyAlignment="1">
      <alignment horizontal="left" vertical="center" wrapText="1"/>
    </xf>
    <xf numFmtId="49" fontId="17" fillId="0" borderId="3" xfId="0" applyNumberFormat="1" applyFont="1" applyFill="1" applyBorder="1" applyAlignment="1">
      <alignment horizontal="left" vertical="center" wrapText="1"/>
    </xf>
    <xf numFmtId="0" fontId="15" fillId="0" borderId="0" xfId="0" applyFont="1" applyBorder="1" applyAlignment="1">
      <alignment horizontal="left" wrapText="1" indent="1"/>
    </xf>
    <xf numFmtId="0" fontId="19" fillId="0" borderId="0" xfId="0" applyFont="1" applyBorder="1" applyAlignment="1">
      <alignment wrapText="1"/>
    </xf>
    <xf numFmtId="0" fontId="22" fillId="0" borderId="0" xfId="0" applyFont="1" applyBorder="1" applyAlignment="1">
      <alignment vertical="center" wrapText="1"/>
    </xf>
    <xf numFmtId="0" fontId="15" fillId="0" borderId="5" xfId="0" applyFont="1" applyBorder="1" applyAlignment="1">
      <alignment horizontal="left" wrapText="1" indent="1"/>
    </xf>
    <xf numFmtId="0" fontId="11" fillId="0" borderId="9" xfId="0" applyNumberFormat="1" applyFont="1" applyFill="1" applyBorder="1" applyAlignment="1">
      <alignment horizontal="left" vertical="center" wrapText="1"/>
    </xf>
    <xf numFmtId="2" fontId="15" fillId="0" borderId="2" xfId="0" applyNumberFormat="1" applyFont="1" applyBorder="1" applyAlignment="1">
      <alignment horizontal="center"/>
    </xf>
    <xf numFmtId="0" fontId="15" fillId="0" borderId="0" xfId="0" applyFont="1" applyBorder="1" applyAlignment="1">
      <alignment horizontal="center" wrapText="1"/>
    </xf>
    <xf numFmtId="49" fontId="15" fillId="0" borderId="0" xfId="0" applyNumberFormat="1" applyFont="1" applyBorder="1" applyAlignment="1">
      <alignment horizontal="center" wrapText="1"/>
    </xf>
    <xf numFmtId="0" fontId="15" fillId="0" borderId="0" xfId="0" applyFont="1" applyBorder="1" applyAlignment="1">
      <alignment vertical="center" wrapText="1"/>
    </xf>
    <xf numFmtId="0" fontId="15" fillId="0" borderId="0" xfId="0" applyFont="1" applyFill="1" applyBorder="1" applyAlignment="1">
      <alignment vertical="center" wrapText="1"/>
    </xf>
    <xf numFmtId="0" fontId="15"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9" fillId="0" borderId="3" xfId="0" applyFont="1" applyBorder="1" applyAlignment="1">
      <alignment horizontal="left" vertical="center" wrapText="1"/>
    </xf>
    <xf numFmtId="0" fontId="15" fillId="0" borderId="3" xfId="0" applyFont="1" applyBorder="1" applyAlignment="1">
      <alignment horizontal="left" vertical="center" wrapText="1"/>
    </xf>
    <xf numFmtId="0" fontId="22" fillId="0" borderId="0" xfId="0" applyFont="1" applyFill="1" applyBorder="1" applyAlignment="1">
      <alignment vertical="center" wrapText="1"/>
    </xf>
    <xf numFmtId="0" fontId="34" fillId="0" borderId="0" xfId="0" applyFont="1" applyBorder="1" applyAlignment="1">
      <alignment horizontal="left" wrapText="1"/>
    </xf>
    <xf numFmtId="0" fontId="17" fillId="0" borderId="5" xfId="0" applyFont="1" applyFill="1" applyBorder="1" applyAlignment="1">
      <alignment horizontal="left" wrapText="1" indent="1"/>
    </xf>
    <xf numFmtId="0" fontId="15" fillId="0" borderId="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left" wrapText="1" indent="1"/>
    </xf>
    <xf numFmtId="0" fontId="15" fillId="0" borderId="0" xfId="0" applyFont="1" applyBorder="1" applyAlignment="1">
      <alignment vertical="top" wrapText="1"/>
    </xf>
    <xf numFmtId="0" fontId="22" fillId="0" borderId="0" xfId="0" applyFont="1" applyFill="1" applyBorder="1" applyAlignment="1">
      <alignment horizontal="left" vertical="center" wrapText="1"/>
    </xf>
    <xf numFmtId="0" fontId="10" fillId="0" borderId="3" xfId="0" applyFont="1" applyBorder="1" applyAlignment="1">
      <alignment horizontal="left" vertical="center" wrapText="1"/>
    </xf>
    <xf numFmtId="0" fontId="29" fillId="0" borderId="0" xfId="0" applyFont="1" applyBorder="1" applyAlignment="1">
      <alignment horizontal="center" vertical="center" wrapText="1"/>
    </xf>
    <xf numFmtId="0" fontId="38" fillId="0" borderId="0" xfId="0" applyFont="1" applyFill="1" applyBorder="1" applyAlignment="1">
      <alignment horizontal="left" wrapText="1" indent="1"/>
    </xf>
    <xf numFmtId="0" fontId="40" fillId="0" borderId="2" xfId="0" applyFont="1" applyBorder="1" applyAlignment="1">
      <alignment horizontal="left" vertical="center" wrapText="1"/>
    </xf>
    <xf numFmtId="0" fontId="15" fillId="0" borderId="2" xfId="0" applyFont="1" applyBorder="1" applyAlignment="1">
      <alignment horizontal="center" vertical="center" wrapText="1"/>
    </xf>
    <xf numFmtId="0" fontId="9" fillId="0" borderId="5" xfId="0" applyFont="1" applyBorder="1" applyAlignment="1">
      <alignment horizontal="left" wrapText="1" indent="1"/>
    </xf>
    <xf numFmtId="0" fontId="14" fillId="2" borderId="0" xfId="0" applyFont="1" applyFill="1" applyBorder="1" applyAlignment="1">
      <alignment horizontal="center" wrapText="1"/>
    </xf>
    <xf numFmtId="0" fontId="13" fillId="0" borderId="0" xfId="0" applyFont="1" applyBorder="1" applyAlignment="1">
      <alignment vertical="center" wrapText="1"/>
    </xf>
    <xf numFmtId="0" fontId="39" fillId="0" borderId="0" xfId="0" applyFont="1" applyBorder="1" applyAlignment="1">
      <alignment vertical="center" wrapText="1"/>
    </xf>
  </cellXfs>
  <cellStyles count="13">
    <cellStyle name="Comma" xfId="12" builtinId="3"/>
    <cellStyle name="Comma 2" xfId="9"/>
    <cellStyle name="Comma 3" xfId="11"/>
    <cellStyle name="Hyperlink 2" xfId="1"/>
    <cellStyle name="Normal" xfId="0" builtinId="0"/>
    <cellStyle name="Normal 2" xfId="2"/>
    <cellStyle name="Normal 2 2" xfId="3"/>
    <cellStyle name="Normal 3" xfId="8"/>
    <cellStyle name="Normal 4" xfId="10"/>
    <cellStyle name="Normal_1.Nativity" xfId="4"/>
    <cellStyle name="Normal_35.HHldIncDist" xfId="5"/>
    <cellStyle name="Percent" xfId="7" builtinId="5"/>
    <cellStyle name="Percent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77087580396306"/>
          <c:y val="6.4862843729826924E-2"/>
          <c:w val="0.68000102163615062"/>
          <c:h val="0.80333594835920652"/>
        </c:manualLayout>
      </c:layout>
      <c:barChart>
        <c:barDir val="bar"/>
        <c:grouping val="clustered"/>
        <c:varyColors val="0"/>
        <c:ser>
          <c:idx val="0"/>
          <c:order val="0"/>
          <c:spPr>
            <a:solidFill>
              <a:srgbClr val="9999FF"/>
            </a:solidFill>
            <a:ln w="3175">
              <a:solidFill>
                <a:srgbClr val="000000"/>
              </a:solidFill>
              <a:prstDash val="solid"/>
            </a:ln>
          </c:spPr>
          <c:invertIfNegative val="0"/>
          <c:cat>
            <c:strRef>
              <c:f>'9a.Age-Sex Pyramids'!$J$7:$J$25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'9a.Age-Sex Pyramids'!$K$7:$K$25</c:f>
              <c:numCache>
                <c:formatCode>0.0</c:formatCode>
                <c:ptCount val="19"/>
                <c:pt idx="0">
                  <c:v>0.29026547647241568</c:v>
                </c:pt>
                <c:pt idx="1">
                  <c:v>0.68500531589202318</c:v>
                </c:pt>
                <c:pt idx="2">
                  <c:v>1.1939155717735757</c:v>
                </c:pt>
                <c:pt idx="3">
                  <c:v>1.8095094179854281</c:v>
                </c:pt>
                <c:pt idx="4">
                  <c:v>2.8332285668614321</c:v>
                </c:pt>
                <c:pt idx="5">
                  <c:v>4.2286575870366852</c:v>
                </c:pt>
                <c:pt idx="6">
                  <c:v>5.1524337437979622</c:v>
                </c:pt>
                <c:pt idx="7">
                  <c:v>5.6023821755214458</c:v>
                </c:pt>
                <c:pt idx="8">
                  <c:v>5.5643000048308435</c:v>
                </c:pt>
                <c:pt idx="9">
                  <c:v>4.9948569186521237</c:v>
                </c:pt>
                <c:pt idx="10">
                  <c:v>4.3500669052239491</c:v>
                </c:pt>
                <c:pt idx="11">
                  <c:v>3.7267849477188792</c:v>
                </c:pt>
                <c:pt idx="12">
                  <c:v>3.1735575905321745</c:v>
                </c:pt>
                <c:pt idx="13">
                  <c:v>2.3970951703736523</c:v>
                </c:pt>
                <c:pt idx="14">
                  <c:v>1.9281768395205445</c:v>
                </c:pt>
                <c:pt idx="15">
                  <c:v>1.4292154709542566</c:v>
                </c:pt>
                <c:pt idx="16">
                  <c:v>1.0559763233664776</c:v>
                </c:pt>
                <c:pt idx="17">
                  <c:v>0.66961681982012766</c:v>
                </c:pt>
                <c:pt idx="18">
                  <c:v>0.37264756558852447</c:v>
                </c:pt>
              </c:numCache>
            </c:numRef>
          </c:val>
        </c:ser>
        <c:dLbls>
          <c:showLegendKey val="0"/>
          <c:showVal val="0"/>
          <c:showCatName val="0"/>
          <c:showSerName val="0"/>
          <c:showPercent val="0"/>
          <c:showBubbleSize val="0"/>
        </c:dLbls>
        <c:gapWidth val="0"/>
        <c:axId val="93273472"/>
        <c:axId val="93275264"/>
      </c:barChart>
      <c:barChart>
        <c:barDir val="bar"/>
        <c:grouping val="clustered"/>
        <c:varyColors val="0"/>
        <c:ser>
          <c:idx val="1"/>
          <c:order val="1"/>
          <c:spPr>
            <a:solidFill>
              <a:srgbClr val="993300"/>
            </a:solidFill>
            <a:ln w="3175">
              <a:solidFill>
                <a:srgbClr val="000000"/>
              </a:solidFill>
              <a:prstDash val="solid"/>
            </a:ln>
          </c:spPr>
          <c:invertIfNegative val="0"/>
          <c:cat>
            <c:strRef>
              <c:f>'9a.Age-Sex Pyramids'!$J$7:$J$25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'9a.Age-Sex Pyramids'!$L$7:$L$25</c:f>
              <c:numCache>
                <c:formatCode>0.0</c:formatCode>
                <c:ptCount val="19"/>
                <c:pt idx="0">
                  <c:v>0.30802766463260645</c:v>
                </c:pt>
                <c:pt idx="1">
                  <c:v>0.6417903735813324</c:v>
                </c:pt>
                <c:pt idx="2">
                  <c:v>1.227554740727038</c:v>
                </c:pt>
                <c:pt idx="3">
                  <c:v>1.9162396475604828</c:v>
                </c:pt>
                <c:pt idx="4">
                  <c:v>3.2300548988095303</c:v>
                </c:pt>
                <c:pt idx="5">
                  <c:v>4.4772914008229714</c:v>
                </c:pt>
                <c:pt idx="6">
                  <c:v>5.133849232111837</c:v>
                </c:pt>
                <c:pt idx="7">
                  <c:v>5.5293009336882237</c:v>
                </c:pt>
                <c:pt idx="8">
                  <c:v>5.3895476641298847</c:v>
                </c:pt>
                <c:pt idx="9">
                  <c:v>4.8402208206229123</c:v>
                </c:pt>
                <c:pt idx="10">
                  <c:v>4.1659548045098873</c:v>
                </c:pt>
                <c:pt idx="11">
                  <c:v>3.4060984101810625</c:v>
                </c:pt>
                <c:pt idx="12">
                  <c:v>2.6893808625530657</c:v>
                </c:pt>
                <c:pt idx="13">
                  <c:v>1.9006032270822606</c:v>
                </c:pt>
                <c:pt idx="14">
                  <c:v>1.477271075931047</c:v>
                </c:pt>
                <c:pt idx="15">
                  <c:v>0.98751236676395127</c:v>
                </c:pt>
                <c:pt idx="16">
                  <c:v>0.65782445498851394</c:v>
                </c:pt>
                <c:pt idx="17">
                  <c:v>0.36281650373369251</c:v>
                </c:pt>
                <c:pt idx="18">
                  <c:v>0.20096850564717794</c:v>
                </c:pt>
              </c:numCache>
            </c:numRef>
          </c:val>
        </c:ser>
        <c:dLbls>
          <c:showLegendKey val="0"/>
          <c:showVal val="0"/>
          <c:showCatName val="0"/>
          <c:showSerName val="0"/>
          <c:showPercent val="0"/>
          <c:showBubbleSize val="0"/>
        </c:dLbls>
        <c:gapWidth val="0"/>
        <c:axId val="93277184"/>
        <c:axId val="93295360"/>
      </c:barChart>
      <c:catAx>
        <c:axId val="93273472"/>
        <c:scaling>
          <c:orientation val="minMax"/>
        </c:scaling>
        <c:delete val="0"/>
        <c:axPos val="l"/>
        <c:numFmt formatCode="0"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93275264"/>
        <c:crossesAt val="0"/>
        <c:auto val="1"/>
        <c:lblAlgn val="ctr"/>
        <c:lblOffset val="100"/>
        <c:tickLblSkip val="1"/>
        <c:tickMarkSkip val="1"/>
        <c:noMultiLvlLbl val="0"/>
      </c:catAx>
      <c:valAx>
        <c:axId val="93275264"/>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mj-lt"/>
                    <a:ea typeface="Arial"/>
                    <a:cs typeface="Arial"/>
                  </a:defRPr>
                </a:pPr>
                <a:r>
                  <a:rPr lang="en-US" sz="650">
                    <a:latin typeface="+mj-lt"/>
                  </a:rPr>
                  <a:t>Percent</a:t>
                </a:r>
              </a:p>
            </c:rich>
          </c:tx>
          <c:layout>
            <c:manualLayout>
              <c:xMode val="edge"/>
              <c:yMode val="edge"/>
              <c:x val="0.48602473710394473"/>
              <c:y val="0.9274019524537922"/>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93273472"/>
        <c:crosses val="autoZero"/>
        <c:crossBetween val="between"/>
        <c:majorUnit val="2"/>
        <c:minorUnit val="1"/>
      </c:valAx>
      <c:catAx>
        <c:axId val="93277184"/>
        <c:scaling>
          <c:orientation val="minMax"/>
        </c:scaling>
        <c:delete val="1"/>
        <c:axPos val="r"/>
        <c:numFmt formatCode="0" sourceLinked="1"/>
        <c:majorTickMark val="out"/>
        <c:minorTickMark val="none"/>
        <c:tickLblPos val="none"/>
        <c:crossAx val="93295360"/>
        <c:crossesAt val="0"/>
        <c:auto val="1"/>
        <c:lblAlgn val="ctr"/>
        <c:lblOffset val="100"/>
        <c:noMultiLvlLbl val="0"/>
      </c:catAx>
      <c:valAx>
        <c:axId val="93295360"/>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93277184"/>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400" b="0" i="0" u="none" strike="noStrike" baseline="0">
          <a:solidFill>
            <a:srgbClr val="000000"/>
          </a:solidFill>
          <a:latin typeface="Arial"/>
          <a:ea typeface="Arial"/>
          <a:cs typeface="Arial"/>
        </a:defRPr>
      </a:pPr>
      <a:endParaRPr lang="en-US"/>
    </a:p>
  </c:txPr>
  <c:printSettings>
    <c:headerFooter alignWithMargins="0"/>
    <c:pageMargins b="1" l="0.75000000000000577" r="0.75000000000000577"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607361963190186"/>
          <c:y val="5.3333506945009934E-2"/>
          <c:w val="0.68098159509202449"/>
          <c:h val="0.80333594835920652"/>
        </c:manualLayout>
      </c:layout>
      <c:barChart>
        <c:barDir val="bar"/>
        <c:grouping val="clustered"/>
        <c:varyColors val="0"/>
        <c:ser>
          <c:idx val="0"/>
          <c:order val="0"/>
          <c:tx>
            <c:strRef>
              <c:f>'9a.Age-Sex Pyramids'!$O$6</c:f>
              <c:strCache>
                <c:ptCount val="1"/>
                <c:pt idx="0">
                  <c:v>Female</c:v>
                </c:pt>
              </c:strCache>
            </c:strRef>
          </c:tx>
          <c:spPr>
            <a:solidFill>
              <a:srgbClr val="9999FF"/>
            </a:solidFill>
            <a:ln w="3175">
              <a:solidFill>
                <a:srgbClr val="000000"/>
              </a:solidFill>
              <a:prstDash val="solid"/>
            </a:ln>
          </c:spPr>
          <c:invertIfNegative val="0"/>
          <c:cat>
            <c:strRef>
              <c:f>'9a.Age-Sex Pyramids'!$N$7:$N$25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'9a.Age-Sex Pyramids'!$O$7:$O$25</c:f>
              <c:numCache>
                <c:formatCode>0.0</c:formatCode>
                <c:ptCount val="19"/>
                <c:pt idx="0">
                  <c:v>3.5026504688833802</c:v>
                </c:pt>
                <c:pt idx="1">
                  <c:v>3.5576384990097369</c:v>
                </c:pt>
                <c:pt idx="2">
                  <c:v>3.5522481975490829</c:v>
                </c:pt>
                <c:pt idx="3">
                  <c:v>3.5450173232025781</c:v>
                </c:pt>
                <c:pt idx="4">
                  <c:v>3.6104821226195218</c:v>
                </c:pt>
                <c:pt idx="5">
                  <c:v>3.1971139055735445</c:v>
                </c:pt>
                <c:pt idx="6">
                  <c:v>3.0379102079812217</c:v>
                </c:pt>
                <c:pt idx="7">
                  <c:v>2.7708525267112227</c:v>
                </c:pt>
                <c:pt idx="8">
                  <c:v>3.0877744316868809</c:v>
                </c:pt>
                <c:pt idx="9">
                  <c:v>3.2737619789886527</c:v>
                </c:pt>
                <c:pt idx="10">
                  <c:v>3.543903754642761</c:v>
                </c:pt>
                <c:pt idx="11">
                  <c:v>3.3423390597650857</c:v>
                </c:pt>
                <c:pt idx="12">
                  <c:v>2.9546978638841148</c:v>
                </c:pt>
                <c:pt idx="13">
                  <c:v>2.3283638695161799</c:v>
                </c:pt>
                <c:pt idx="14">
                  <c:v>1.7121526599558141</c:v>
                </c:pt>
                <c:pt idx="15">
                  <c:v>1.3308059451353482</c:v>
                </c:pt>
                <c:pt idx="16">
                  <c:v>1.0989062077149609</c:v>
                </c:pt>
                <c:pt idx="17">
                  <c:v>0.76831508393846981</c:v>
                </c:pt>
                <c:pt idx="18">
                  <c:v>0.4982564049520401</c:v>
                </c:pt>
              </c:numCache>
            </c:numRef>
          </c:val>
        </c:ser>
        <c:dLbls>
          <c:showLegendKey val="0"/>
          <c:showVal val="0"/>
          <c:showCatName val="0"/>
          <c:showSerName val="0"/>
          <c:showPercent val="0"/>
          <c:showBubbleSize val="0"/>
        </c:dLbls>
        <c:gapWidth val="0"/>
        <c:axId val="93981312"/>
        <c:axId val="93987200"/>
      </c:barChart>
      <c:barChart>
        <c:barDir val="bar"/>
        <c:grouping val="clustered"/>
        <c:varyColors val="0"/>
        <c:ser>
          <c:idx val="1"/>
          <c:order val="1"/>
          <c:tx>
            <c:strRef>
              <c:f>'9a.Age-Sex Pyramids'!$P$6</c:f>
              <c:strCache>
                <c:ptCount val="1"/>
                <c:pt idx="0">
                  <c:v>Male</c:v>
                </c:pt>
              </c:strCache>
            </c:strRef>
          </c:tx>
          <c:spPr>
            <a:solidFill>
              <a:srgbClr val="993300"/>
            </a:solidFill>
            <a:ln w="3175">
              <a:solidFill>
                <a:srgbClr val="000000"/>
              </a:solidFill>
              <a:prstDash val="solid"/>
            </a:ln>
          </c:spPr>
          <c:invertIfNegative val="0"/>
          <c:cat>
            <c:strRef>
              <c:f>'9a.Age-Sex Pyramids'!$N$7:$N$25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'9a.Age-Sex Pyramids'!$P$7:$P$25</c:f>
              <c:numCache>
                <c:formatCode>0.0</c:formatCode>
                <c:ptCount val="19"/>
                <c:pt idx="0">
                  <c:v>3.6605337714082276</c:v>
                </c:pt>
                <c:pt idx="1">
                  <c:v>3.7575130735584583</c:v>
                </c:pt>
                <c:pt idx="2">
                  <c:v>3.706609592409893</c:v>
                </c:pt>
                <c:pt idx="3">
                  <c:v>3.7243003970746811</c:v>
                </c:pt>
                <c:pt idx="4">
                  <c:v>3.7383803403739075</c:v>
                </c:pt>
                <c:pt idx="5">
                  <c:v>3.2600169848124478</c:v>
                </c:pt>
                <c:pt idx="6">
                  <c:v>3.0519055903543086</c:v>
                </c:pt>
                <c:pt idx="7">
                  <c:v>2.7650979909583211</c:v>
                </c:pt>
                <c:pt idx="8">
                  <c:v>3.0611461594389455</c:v>
                </c:pt>
                <c:pt idx="9">
                  <c:v>3.2010908315544304</c:v>
                </c:pt>
                <c:pt idx="10">
                  <c:v>3.4235420751886765</c:v>
                </c:pt>
                <c:pt idx="11">
                  <c:v>3.1476197731939783</c:v>
                </c:pt>
                <c:pt idx="12">
                  <c:v>2.743352288549584</c:v>
                </c:pt>
                <c:pt idx="13">
                  <c:v>2.1124757983700873</c:v>
                </c:pt>
                <c:pt idx="14">
                  <c:v>1.4853580596607425</c:v>
                </c:pt>
                <c:pt idx="15">
                  <c:v>1.0479807626894762</c:v>
                </c:pt>
                <c:pt idx="16">
                  <c:v>0.76506443015438819</c:v>
                </c:pt>
                <c:pt idx="17">
                  <c:v>0.43343587925806731</c:v>
                </c:pt>
                <c:pt idx="18">
                  <c:v>0.20138568928078174</c:v>
                </c:pt>
              </c:numCache>
            </c:numRef>
          </c:val>
        </c:ser>
        <c:dLbls>
          <c:showLegendKey val="0"/>
          <c:showVal val="0"/>
          <c:showCatName val="0"/>
          <c:showSerName val="0"/>
          <c:showPercent val="0"/>
          <c:showBubbleSize val="0"/>
        </c:dLbls>
        <c:gapWidth val="0"/>
        <c:axId val="93989120"/>
        <c:axId val="94011392"/>
      </c:barChart>
      <c:catAx>
        <c:axId val="93981312"/>
        <c:scaling>
          <c:orientation val="minMax"/>
        </c:scaling>
        <c:delete val="0"/>
        <c:axPos val="l"/>
        <c:numFmt formatCode="0"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93987200"/>
        <c:crossesAt val="0"/>
        <c:auto val="1"/>
        <c:lblAlgn val="ctr"/>
        <c:lblOffset val="100"/>
        <c:tickLblSkip val="1"/>
        <c:tickMarkSkip val="1"/>
        <c:noMultiLvlLbl val="0"/>
      </c:catAx>
      <c:valAx>
        <c:axId val="93987200"/>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mj-lt"/>
                    <a:ea typeface="Arial"/>
                    <a:cs typeface="Arial"/>
                  </a:defRPr>
                </a:pPr>
                <a:r>
                  <a:rPr lang="en-US" sz="650">
                    <a:latin typeface="+mj-lt"/>
                  </a:rPr>
                  <a:t>Percent</a:t>
                </a:r>
              </a:p>
            </c:rich>
          </c:tx>
          <c:layout>
            <c:manualLayout>
              <c:xMode val="edge"/>
              <c:yMode val="edge"/>
              <c:x val="0.54193158642054984"/>
              <c:y val="0.92367718423686251"/>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93981312"/>
        <c:crosses val="autoZero"/>
        <c:crossBetween val="between"/>
        <c:majorUnit val="2"/>
        <c:minorUnit val="1"/>
      </c:valAx>
      <c:catAx>
        <c:axId val="93989120"/>
        <c:scaling>
          <c:orientation val="minMax"/>
        </c:scaling>
        <c:delete val="1"/>
        <c:axPos val="r"/>
        <c:numFmt formatCode="0" sourceLinked="1"/>
        <c:majorTickMark val="out"/>
        <c:minorTickMark val="none"/>
        <c:tickLblPos val="none"/>
        <c:crossAx val="94011392"/>
        <c:crossesAt val="0"/>
        <c:auto val="1"/>
        <c:lblAlgn val="ctr"/>
        <c:lblOffset val="100"/>
        <c:noMultiLvlLbl val="0"/>
      </c:catAx>
      <c:valAx>
        <c:axId val="94011392"/>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93989120"/>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0.25" l="1.05" r="1.05" t="0.5" header="0" footer="0"/>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7.xml.rels><?xml version="1.0" encoding="UTF-8" standalone="yes"?>
<Relationships xmlns="http://schemas.openxmlformats.org/package/2006/relationships"><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emf"/></Relationships>
</file>

<file path=xl/drawings/_rels/drawing29.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0.xml.rels><?xml version="1.0" encoding="UTF-8" standalone="yes"?>
<Relationships xmlns="http://schemas.openxmlformats.org/package/2006/relationships"><Relationship Id="rId1" Type="http://schemas.openxmlformats.org/officeDocument/2006/relationships/image" Target="../media/image1.emf"/></Relationships>
</file>

<file path=xl/drawings/_rels/drawing3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4.xml.rels><?xml version="1.0" encoding="UTF-8" standalone="yes"?>
<Relationships xmlns="http://schemas.openxmlformats.org/package/2006/relationships"><Relationship Id="rId1" Type="http://schemas.openxmlformats.org/officeDocument/2006/relationships/image" Target="../media/image1.emf"/></Relationships>
</file>

<file path=xl/drawings/_rels/drawing35.xml.rels><?xml version="1.0" encoding="UTF-8" standalone="yes"?>
<Relationships xmlns="http://schemas.openxmlformats.org/package/2006/relationships"><Relationship Id="rId1" Type="http://schemas.openxmlformats.org/officeDocument/2006/relationships/image" Target="../media/image1.emf"/></Relationships>
</file>

<file path=xl/drawings/_rels/drawing36.xml.rels><?xml version="1.0" encoding="UTF-8" standalone="yes"?>
<Relationships xmlns="http://schemas.openxmlformats.org/package/2006/relationships"><Relationship Id="rId1" Type="http://schemas.openxmlformats.org/officeDocument/2006/relationships/image" Target="../media/image1.emf"/></Relationships>
</file>

<file path=xl/drawings/_rels/drawing37.xml.rels><?xml version="1.0" encoding="UTF-8" standalone="yes"?>
<Relationships xmlns="http://schemas.openxmlformats.org/package/2006/relationships"><Relationship Id="rId1" Type="http://schemas.openxmlformats.org/officeDocument/2006/relationships/image" Target="../media/image1.emf"/></Relationships>
</file>

<file path=xl/drawings/_rels/drawing38.xml.rels><?xml version="1.0" encoding="UTF-8" standalone="yes"?>
<Relationships xmlns="http://schemas.openxmlformats.org/package/2006/relationships"><Relationship Id="rId1" Type="http://schemas.openxmlformats.org/officeDocument/2006/relationships/image" Target="../media/image1.emf"/></Relationships>
</file>

<file path=xl/drawings/_rels/drawing39.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40.xml.rels><?xml version="1.0" encoding="UTF-8" standalone="yes"?>
<Relationships xmlns="http://schemas.openxmlformats.org/package/2006/relationships"><Relationship Id="rId1" Type="http://schemas.openxmlformats.org/officeDocument/2006/relationships/image" Target="../media/image1.emf"/></Relationships>
</file>

<file path=xl/drawings/_rels/drawing4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4.xml.rels><?xml version="1.0" encoding="UTF-8" standalone="yes"?>
<Relationships xmlns="http://schemas.openxmlformats.org/package/2006/relationships"><Relationship Id="rId1" Type="http://schemas.openxmlformats.org/officeDocument/2006/relationships/image" Target="../media/image1.emf"/></Relationships>
</file>

<file path=xl/drawings/_rels/drawing45.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653214</xdr:colOff>
      <xdr:row>12</xdr:row>
      <xdr:rowOff>109287</xdr:rowOff>
    </xdr:from>
    <xdr:to>
      <xdr:col>4</xdr:col>
      <xdr:colOff>702907</xdr:colOff>
      <xdr:row>12</xdr:row>
      <xdr:rowOff>195012</xdr:rowOff>
    </xdr:to>
    <xdr:pic>
      <xdr:nvPicPr>
        <xdr:cNvPr id="103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39477" y="2194761"/>
          <a:ext cx="766575" cy="857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5</xdr:row>
      <xdr:rowOff>123825</xdr:rowOff>
    </xdr:from>
    <xdr:to>
      <xdr:col>4</xdr:col>
      <xdr:colOff>304800</xdr:colOff>
      <xdr:row>21</xdr:row>
      <xdr:rowOff>219075</xdr:rowOff>
    </xdr:to>
    <xdr:graphicFrame macro="">
      <xdr:nvGraphicFramePr>
        <xdr:cNvPr id="10249" name="Chart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409575</xdr:colOff>
      <xdr:row>5</xdr:row>
      <xdr:rowOff>124191</xdr:rowOff>
    </xdr:from>
    <xdr:to>
      <xdr:col>8</xdr:col>
      <xdr:colOff>609600</xdr:colOff>
      <xdr:row>21</xdr:row>
      <xdr:rowOff>218709</xdr:rowOff>
    </xdr:to>
    <xdr:graphicFrame macro="">
      <xdr:nvGraphicFramePr>
        <xdr:cNvPr id="10250"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504825</xdr:colOff>
      <xdr:row>23</xdr:row>
      <xdr:rowOff>133350</xdr:rowOff>
    </xdr:from>
    <xdr:to>
      <xdr:col>8</xdr:col>
      <xdr:colOff>609600</xdr:colOff>
      <xdr:row>23</xdr:row>
      <xdr:rowOff>219075</xdr:rowOff>
    </xdr:to>
    <xdr:pic>
      <xdr:nvPicPr>
        <xdr:cNvPr id="10252" name="Picture 5" descr="PRCLogoBauerBodoniSmall2.eps"/>
        <xdr:cNvPicPr>
          <a:picLocks noChangeAspect="1"/>
        </xdr:cNvPicPr>
      </xdr:nvPicPr>
      <xdr:blipFill>
        <a:blip xmlns:r="http://schemas.openxmlformats.org/officeDocument/2006/relationships" r:embed="rId3" cstate="print"/>
        <a:srcRect/>
        <a:stretch>
          <a:fillRect/>
        </a:stretch>
      </xdr:blipFill>
      <xdr:spPr bwMode="auto">
        <a:xfrm>
          <a:off x="4972050" y="3981450"/>
          <a:ext cx="733425" cy="85725"/>
        </a:xfrm>
        <a:prstGeom prst="rect">
          <a:avLst/>
        </a:prstGeom>
        <a:noFill/>
        <a:ln w="9525">
          <a:noFill/>
          <a:miter lim="800000"/>
          <a:headEnd/>
          <a:tailEnd/>
        </a:ln>
      </xdr:spPr>
    </xdr:pic>
    <xdr:clientData/>
  </xdr:twoCellAnchor>
</xdr:wsDr>
</file>

<file path=xl/drawings/drawing11.xml><?xml version="1.0" encoding="utf-8"?>
<c:userShapes xmlns:c="http://schemas.openxmlformats.org/drawingml/2006/chart">
  <cdr:relSizeAnchor xmlns:cdr="http://schemas.openxmlformats.org/drawingml/2006/chartDrawing">
    <cdr:from>
      <cdr:x>0.68342</cdr:x>
      <cdr:y>0.11539</cdr:y>
    </cdr:from>
    <cdr:to>
      <cdr:x>0.85624</cdr:x>
      <cdr:y>0.17147</cdr:y>
    </cdr:to>
    <cdr:sp macro="" textlink="">
      <cdr:nvSpPr>
        <cdr:cNvPr id="541699" name="Text Box 3"/>
        <cdr:cNvSpPr txBox="1">
          <a:spLocks xmlns:a="http://schemas.openxmlformats.org/drawingml/2006/main" noChangeArrowheads="1"/>
        </cdr:cNvSpPr>
      </cdr:nvSpPr>
      <cdr:spPr bwMode="auto">
        <a:xfrm xmlns:a="http://schemas.openxmlformats.org/drawingml/2006/main">
          <a:off x="1997928" y="304361"/>
          <a:ext cx="505229" cy="14792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0.31548</cdr:x>
      <cdr:y>0.11539</cdr:y>
    </cdr:from>
    <cdr:to>
      <cdr:x>0.44176</cdr:x>
      <cdr:y>0.17147</cdr:y>
    </cdr:to>
    <cdr:sp macro="" textlink="">
      <cdr:nvSpPr>
        <cdr:cNvPr id="541700" name="Text Box 4"/>
        <cdr:cNvSpPr txBox="1">
          <a:spLocks xmlns:a="http://schemas.openxmlformats.org/drawingml/2006/main" noChangeArrowheads="1"/>
        </cdr:cNvSpPr>
      </cdr:nvSpPr>
      <cdr:spPr bwMode="auto">
        <a:xfrm xmlns:a="http://schemas.openxmlformats.org/drawingml/2006/main">
          <a:off x="922284" y="304361"/>
          <a:ext cx="369172" cy="14792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50" b="1" i="0" u="none" strike="noStrike" baseline="0">
              <a:solidFill>
                <a:srgbClr val="000000"/>
              </a:solidFill>
              <a:latin typeface="+mj-lt"/>
              <a:cs typeface="Arial"/>
            </a:rPr>
            <a:t>Males</a:t>
          </a:r>
        </a:p>
      </cdr:txBody>
    </cdr:sp>
  </cdr:relSizeAnchor>
</c:userShapes>
</file>

<file path=xl/drawings/drawing12.xml><?xml version="1.0" encoding="utf-8"?>
<c:userShapes xmlns:c="http://schemas.openxmlformats.org/drawingml/2006/chart">
  <cdr:relSizeAnchor xmlns:cdr="http://schemas.openxmlformats.org/drawingml/2006/chartDrawing">
    <cdr:from>
      <cdr:x>0.74602</cdr:x>
      <cdr:y>0.10174</cdr:y>
    </cdr:from>
    <cdr:to>
      <cdr:x>0.91909</cdr:x>
      <cdr:y>0.16023</cdr:y>
    </cdr:to>
    <cdr:sp macro="" textlink="">
      <cdr:nvSpPr>
        <cdr:cNvPr id="542723" name="Text Box 3"/>
        <cdr:cNvSpPr txBox="1">
          <a:spLocks xmlns:a="http://schemas.openxmlformats.org/drawingml/2006/main" noChangeArrowheads="1"/>
        </cdr:cNvSpPr>
      </cdr:nvSpPr>
      <cdr:spPr bwMode="auto">
        <a:xfrm xmlns:a="http://schemas.openxmlformats.org/drawingml/2006/main">
          <a:off x="2171647" y="268291"/>
          <a:ext cx="503804" cy="1542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0.34246</cdr:x>
      <cdr:y>0.10174</cdr:y>
    </cdr:from>
    <cdr:to>
      <cdr:x>0.46681</cdr:x>
      <cdr:y>0.16023</cdr:y>
    </cdr:to>
    <cdr:sp macro="" textlink="">
      <cdr:nvSpPr>
        <cdr:cNvPr id="542724" name="Text Box 4"/>
        <cdr:cNvSpPr txBox="1">
          <a:spLocks xmlns:a="http://schemas.openxmlformats.org/drawingml/2006/main" noChangeArrowheads="1"/>
        </cdr:cNvSpPr>
      </cdr:nvSpPr>
      <cdr:spPr bwMode="auto">
        <a:xfrm xmlns:a="http://schemas.openxmlformats.org/drawingml/2006/main">
          <a:off x="996895" y="268291"/>
          <a:ext cx="361981" cy="1542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40" b="1" i="0" u="none" strike="noStrike" baseline="0">
              <a:solidFill>
                <a:srgbClr val="000000"/>
              </a:solidFill>
              <a:latin typeface="+mj-lt"/>
              <a:cs typeface="Arial"/>
            </a:rPr>
            <a:t>Males</a:t>
          </a: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2</xdr:col>
      <xdr:colOff>400050</xdr:colOff>
      <xdr:row>18</xdr:row>
      <xdr:rowOff>104775</xdr:rowOff>
    </xdr:from>
    <xdr:to>
      <xdr:col>3</xdr:col>
      <xdr:colOff>552450</xdr:colOff>
      <xdr:row>18</xdr:row>
      <xdr:rowOff>190500</xdr:rowOff>
    </xdr:to>
    <xdr:pic>
      <xdr:nvPicPr>
        <xdr:cNvPr id="1127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57375" y="3028950"/>
          <a:ext cx="723900" cy="8572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66</xdr:row>
      <xdr:rowOff>0</xdr:rowOff>
    </xdr:from>
    <xdr:to>
      <xdr:col>7</xdr:col>
      <xdr:colOff>304800</xdr:colOff>
      <xdr:row>66</xdr:row>
      <xdr:rowOff>9525</xdr:rowOff>
    </xdr:to>
    <xdr:pic>
      <xdr:nvPicPr>
        <xdr:cNvPr id="12297" name="Picture 12917" descr="spacer"/>
        <xdr:cNvPicPr>
          <a:picLocks noChangeAspect="1" noChangeArrowheads="1"/>
        </xdr:cNvPicPr>
      </xdr:nvPicPr>
      <xdr:blipFill>
        <a:blip xmlns:r="http://schemas.openxmlformats.org/officeDocument/2006/relationships" r:embed="rId1"/>
        <a:srcRect/>
        <a:stretch>
          <a:fillRect/>
        </a:stretch>
      </xdr:blipFill>
      <xdr:spPr bwMode="auto">
        <a:xfrm>
          <a:off x="3219450" y="8486775"/>
          <a:ext cx="1905000" cy="9525"/>
        </a:xfrm>
        <a:prstGeom prst="rect">
          <a:avLst/>
        </a:prstGeom>
        <a:noFill/>
        <a:ln w="9525">
          <a:noFill/>
          <a:miter lim="800000"/>
          <a:headEnd/>
          <a:tailEnd/>
        </a:ln>
      </xdr:spPr>
    </xdr:pic>
    <xdr:clientData/>
  </xdr:twoCellAnchor>
  <xdr:twoCellAnchor editAs="oneCell">
    <xdr:from>
      <xdr:col>5</xdr:col>
      <xdr:colOff>0</xdr:colOff>
      <xdr:row>66</xdr:row>
      <xdr:rowOff>0</xdr:rowOff>
    </xdr:from>
    <xdr:to>
      <xdr:col>7</xdr:col>
      <xdr:colOff>304800</xdr:colOff>
      <xdr:row>66</xdr:row>
      <xdr:rowOff>9525</xdr:rowOff>
    </xdr:to>
    <xdr:pic>
      <xdr:nvPicPr>
        <xdr:cNvPr id="12298" name="Picture 12920" descr="spacer"/>
        <xdr:cNvPicPr>
          <a:picLocks noChangeAspect="1" noChangeArrowheads="1"/>
        </xdr:cNvPicPr>
      </xdr:nvPicPr>
      <xdr:blipFill>
        <a:blip xmlns:r="http://schemas.openxmlformats.org/officeDocument/2006/relationships" r:embed="rId1"/>
        <a:srcRect/>
        <a:stretch>
          <a:fillRect/>
        </a:stretch>
      </xdr:blipFill>
      <xdr:spPr bwMode="auto">
        <a:xfrm>
          <a:off x="3219450" y="8486775"/>
          <a:ext cx="1905000" cy="9525"/>
        </a:xfrm>
        <a:prstGeom prst="rect">
          <a:avLst/>
        </a:prstGeom>
        <a:noFill/>
        <a:ln w="9525">
          <a:noFill/>
          <a:miter lim="800000"/>
          <a:headEnd/>
          <a:tailEnd/>
        </a:ln>
      </xdr:spPr>
    </xdr:pic>
    <xdr:clientData/>
  </xdr:twoCellAnchor>
  <xdr:twoCellAnchor editAs="oneCell">
    <xdr:from>
      <xdr:col>2</xdr:col>
      <xdr:colOff>504825</xdr:colOff>
      <xdr:row>64</xdr:row>
      <xdr:rowOff>114300</xdr:rowOff>
    </xdr:from>
    <xdr:to>
      <xdr:col>3</xdr:col>
      <xdr:colOff>542925</xdr:colOff>
      <xdr:row>64</xdr:row>
      <xdr:rowOff>200025</xdr:rowOff>
    </xdr:to>
    <xdr:pic>
      <xdr:nvPicPr>
        <xdr:cNvPr id="12300" name="Picture 5"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1885950" y="8210550"/>
          <a:ext cx="723900" cy="8572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762000</xdr:colOff>
      <xdr:row>64</xdr:row>
      <xdr:rowOff>114300</xdr:rowOff>
    </xdr:from>
    <xdr:to>
      <xdr:col>5</xdr:col>
      <xdr:colOff>0</xdr:colOff>
      <xdr:row>64</xdr:row>
      <xdr:rowOff>200025</xdr:rowOff>
    </xdr:to>
    <xdr:pic>
      <xdr:nvPicPr>
        <xdr:cNvPr id="13318"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71800" y="8267700"/>
          <a:ext cx="733425" cy="8572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342900</xdr:colOff>
      <xdr:row>66</xdr:row>
      <xdr:rowOff>133350</xdr:rowOff>
    </xdr:from>
    <xdr:to>
      <xdr:col>10</xdr:col>
      <xdr:colOff>542925</xdr:colOff>
      <xdr:row>66</xdr:row>
      <xdr:rowOff>219075</xdr:rowOff>
    </xdr:to>
    <xdr:pic>
      <xdr:nvPicPr>
        <xdr:cNvPr id="14344"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00600" y="8134350"/>
          <a:ext cx="723900" cy="8572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304800</xdr:colOff>
      <xdr:row>67</xdr:row>
      <xdr:rowOff>133350</xdr:rowOff>
    </xdr:from>
    <xdr:to>
      <xdr:col>10</xdr:col>
      <xdr:colOff>514350</xdr:colOff>
      <xdr:row>67</xdr:row>
      <xdr:rowOff>219075</xdr:rowOff>
    </xdr:to>
    <xdr:pic>
      <xdr:nvPicPr>
        <xdr:cNvPr id="15366"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43450" y="8258175"/>
          <a:ext cx="733425" cy="8572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781050</xdr:colOff>
      <xdr:row>30</xdr:row>
      <xdr:rowOff>123825</xdr:rowOff>
    </xdr:from>
    <xdr:to>
      <xdr:col>6</xdr:col>
      <xdr:colOff>752475</xdr:colOff>
      <xdr:row>30</xdr:row>
      <xdr:rowOff>209550</xdr:rowOff>
    </xdr:to>
    <xdr:pic>
      <xdr:nvPicPr>
        <xdr:cNvPr id="1639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72025" y="3638550"/>
          <a:ext cx="752475" cy="85725"/>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161925</xdr:colOff>
      <xdr:row>19</xdr:row>
      <xdr:rowOff>123825</xdr:rowOff>
    </xdr:from>
    <xdr:to>
      <xdr:col>3</xdr:col>
      <xdr:colOff>923925</xdr:colOff>
      <xdr:row>19</xdr:row>
      <xdr:rowOff>209550</xdr:rowOff>
    </xdr:to>
    <xdr:pic>
      <xdr:nvPicPr>
        <xdr:cNvPr id="1741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895600" y="2886075"/>
          <a:ext cx="762000" cy="85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457200</xdr:colOff>
      <xdr:row>10</xdr:row>
      <xdr:rowOff>133350</xdr:rowOff>
    </xdr:from>
    <xdr:to>
      <xdr:col>5</xdr:col>
      <xdr:colOff>561975</xdr:colOff>
      <xdr:row>10</xdr:row>
      <xdr:rowOff>219075</xdr:rowOff>
    </xdr:to>
    <xdr:pic>
      <xdr:nvPicPr>
        <xdr:cNvPr id="205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14650" y="1952625"/>
          <a:ext cx="733425" cy="8572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400050</xdr:colOff>
      <xdr:row>20</xdr:row>
      <xdr:rowOff>123825</xdr:rowOff>
    </xdr:from>
    <xdr:to>
      <xdr:col>3</xdr:col>
      <xdr:colOff>494109</xdr:colOff>
      <xdr:row>20</xdr:row>
      <xdr:rowOff>209550</xdr:rowOff>
    </xdr:to>
    <xdr:pic>
      <xdr:nvPicPr>
        <xdr:cNvPr id="18438"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85950" y="3381375"/>
          <a:ext cx="714375" cy="8572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209550</xdr:colOff>
      <xdr:row>31</xdr:row>
      <xdr:rowOff>114300</xdr:rowOff>
    </xdr:from>
    <xdr:to>
      <xdr:col>5</xdr:col>
      <xdr:colOff>952500</xdr:colOff>
      <xdr:row>31</xdr:row>
      <xdr:rowOff>200025</xdr:rowOff>
    </xdr:to>
    <xdr:pic>
      <xdr:nvPicPr>
        <xdr:cNvPr id="1946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00600" y="3743325"/>
          <a:ext cx="742950" cy="8572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142875</xdr:colOff>
      <xdr:row>31</xdr:row>
      <xdr:rowOff>114300</xdr:rowOff>
    </xdr:from>
    <xdr:to>
      <xdr:col>5</xdr:col>
      <xdr:colOff>876300</xdr:colOff>
      <xdr:row>31</xdr:row>
      <xdr:rowOff>200025</xdr:rowOff>
    </xdr:to>
    <xdr:pic>
      <xdr:nvPicPr>
        <xdr:cNvPr id="2048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495800" y="3886200"/>
          <a:ext cx="733425" cy="85725"/>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685800</xdr:colOff>
      <xdr:row>30</xdr:row>
      <xdr:rowOff>114300</xdr:rowOff>
    </xdr:from>
    <xdr:to>
      <xdr:col>4</xdr:col>
      <xdr:colOff>723900</xdr:colOff>
      <xdr:row>30</xdr:row>
      <xdr:rowOff>200025</xdr:rowOff>
    </xdr:to>
    <xdr:pic>
      <xdr:nvPicPr>
        <xdr:cNvPr id="21510" name="Picture 5"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33700" y="4229100"/>
          <a:ext cx="714375" cy="8572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704850</xdr:colOff>
      <xdr:row>30</xdr:row>
      <xdr:rowOff>114300</xdr:rowOff>
    </xdr:from>
    <xdr:to>
      <xdr:col>4</xdr:col>
      <xdr:colOff>723900</xdr:colOff>
      <xdr:row>30</xdr:row>
      <xdr:rowOff>200025</xdr:rowOff>
    </xdr:to>
    <xdr:pic>
      <xdr:nvPicPr>
        <xdr:cNvPr id="2253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52750" y="4048125"/>
          <a:ext cx="704850" cy="85725"/>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428625</xdr:colOff>
      <xdr:row>32</xdr:row>
      <xdr:rowOff>114300</xdr:rowOff>
    </xdr:from>
    <xdr:to>
      <xdr:col>9</xdr:col>
      <xdr:colOff>571500</xdr:colOff>
      <xdr:row>32</xdr:row>
      <xdr:rowOff>200025</xdr:rowOff>
    </xdr:to>
    <xdr:pic>
      <xdr:nvPicPr>
        <xdr:cNvPr id="23558"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0125" y="4343400"/>
          <a:ext cx="723900" cy="85725"/>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8</xdr:col>
      <xdr:colOff>476250</xdr:colOff>
      <xdr:row>21</xdr:row>
      <xdr:rowOff>142875</xdr:rowOff>
    </xdr:from>
    <xdr:to>
      <xdr:col>9</xdr:col>
      <xdr:colOff>600075</xdr:colOff>
      <xdr:row>21</xdr:row>
      <xdr:rowOff>228600</xdr:rowOff>
    </xdr:to>
    <xdr:pic>
      <xdr:nvPicPr>
        <xdr:cNvPr id="2458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0125" y="2981325"/>
          <a:ext cx="733425" cy="85725"/>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6</xdr:col>
      <xdr:colOff>600075</xdr:colOff>
      <xdr:row>30</xdr:row>
      <xdr:rowOff>114300</xdr:rowOff>
    </xdr:from>
    <xdr:to>
      <xdr:col>7</xdr:col>
      <xdr:colOff>666750</xdr:colOff>
      <xdr:row>30</xdr:row>
      <xdr:rowOff>200025</xdr:rowOff>
    </xdr:to>
    <xdr:pic>
      <xdr:nvPicPr>
        <xdr:cNvPr id="2560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0125" y="3867150"/>
          <a:ext cx="714375" cy="85725"/>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295275</xdr:colOff>
      <xdr:row>21</xdr:row>
      <xdr:rowOff>123825</xdr:rowOff>
    </xdr:from>
    <xdr:to>
      <xdr:col>5</xdr:col>
      <xdr:colOff>514350</xdr:colOff>
      <xdr:row>21</xdr:row>
      <xdr:rowOff>209550</xdr:rowOff>
    </xdr:to>
    <xdr:pic>
      <xdr:nvPicPr>
        <xdr:cNvPr id="2663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05125" y="3209925"/>
          <a:ext cx="742950" cy="85725"/>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57150</xdr:colOff>
      <xdr:row>19</xdr:row>
      <xdr:rowOff>133350</xdr:rowOff>
    </xdr:from>
    <xdr:to>
      <xdr:col>5</xdr:col>
      <xdr:colOff>400050</xdr:colOff>
      <xdr:row>19</xdr:row>
      <xdr:rowOff>219075</xdr:rowOff>
    </xdr:to>
    <xdr:pic>
      <xdr:nvPicPr>
        <xdr:cNvPr id="27654"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66900" y="3171825"/>
          <a:ext cx="742950" cy="85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561975</xdr:colOff>
      <xdr:row>16</xdr:row>
      <xdr:rowOff>114300</xdr:rowOff>
    </xdr:from>
    <xdr:to>
      <xdr:col>4</xdr:col>
      <xdr:colOff>638175</xdr:colOff>
      <xdr:row>16</xdr:row>
      <xdr:rowOff>200025</xdr:rowOff>
    </xdr:to>
    <xdr:pic>
      <xdr:nvPicPr>
        <xdr:cNvPr id="307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895600" y="2647950"/>
          <a:ext cx="723900" cy="85725"/>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59055</xdr:colOff>
      <xdr:row>31</xdr:row>
      <xdr:rowOff>70485</xdr:rowOff>
    </xdr:from>
    <xdr:to>
      <xdr:col>5</xdr:col>
      <xdr:colOff>401955</xdr:colOff>
      <xdr:row>31</xdr:row>
      <xdr:rowOff>154387</xdr:rowOff>
    </xdr:to>
    <xdr:pic>
      <xdr:nvPicPr>
        <xdr:cNvPr id="2867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75485" y="4291965"/>
          <a:ext cx="762000" cy="83902"/>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247650</xdr:colOff>
      <xdr:row>45</xdr:row>
      <xdr:rowOff>123825</xdr:rowOff>
    </xdr:from>
    <xdr:to>
      <xdr:col>11</xdr:col>
      <xdr:colOff>571</xdr:colOff>
      <xdr:row>45</xdr:row>
      <xdr:rowOff>209550</xdr:rowOff>
    </xdr:to>
    <xdr:pic>
      <xdr:nvPicPr>
        <xdr:cNvPr id="29702"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91075" y="6934200"/>
          <a:ext cx="704850" cy="85725"/>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190500</xdr:colOff>
      <xdr:row>66</xdr:row>
      <xdr:rowOff>85725</xdr:rowOff>
    </xdr:from>
    <xdr:to>
      <xdr:col>10</xdr:col>
      <xdr:colOff>447675</xdr:colOff>
      <xdr:row>66</xdr:row>
      <xdr:rowOff>161925</xdr:rowOff>
    </xdr:to>
    <xdr:pic>
      <xdr:nvPicPr>
        <xdr:cNvPr id="30726"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24400" y="9448800"/>
          <a:ext cx="733425" cy="76200"/>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152400</xdr:colOff>
      <xdr:row>41</xdr:row>
      <xdr:rowOff>123825</xdr:rowOff>
    </xdr:from>
    <xdr:to>
      <xdr:col>10</xdr:col>
      <xdr:colOff>407504</xdr:colOff>
      <xdr:row>41</xdr:row>
      <xdr:rowOff>209550</xdr:rowOff>
    </xdr:to>
    <xdr:pic>
      <xdr:nvPicPr>
        <xdr:cNvPr id="31750"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33925" y="7239000"/>
          <a:ext cx="742950" cy="85725"/>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209550</xdr:colOff>
      <xdr:row>49</xdr:row>
      <xdr:rowOff>114300</xdr:rowOff>
    </xdr:from>
    <xdr:to>
      <xdr:col>10</xdr:col>
      <xdr:colOff>476250</xdr:colOff>
      <xdr:row>49</xdr:row>
      <xdr:rowOff>200025</xdr:rowOff>
    </xdr:to>
    <xdr:pic>
      <xdr:nvPicPr>
        <xdr:cNvPr id="32774"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24400" y="8543925"/>
          <a:ext cx="723900" cy="85725"/>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3</xdr:col>
      <xdr:colOff>685800</xdr:colOff>
      <xdr:row>30</xdr:row>
      <xdr:rowOff>123825</xdr:rowOff>
    </xdr:from>
    <xdr:to>
      <xdr:col>4</xdr:col>
      <xdr:colOff>714375</xdr:colOff>
      <xdr:row>30</xdr:row>
      <xdr:rowOff>209550</xdr:rowOff>
    </xdr:to>
    <xdr:pic>
      <xdr:nvPicPr>
        <xdr:cNvPr id="3379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43225" y="4019550"/>
          <a:ext cx="704850" cy="85725"/>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123825</xdr:colOff>
      <xdr:row>18</xdr:row>
      <xdr:rowOff>123825</xdr:rowOff>
    </xdr:from>
    <xdr:to>
      <xdr:col>2</xdr:col>
      <xdr:colOff>0</xdr:colOff>
      <xdr:row>18</xdr:row>
      <xdr:rowOff>209550</xdr:rowOff>
    </xdr:to>
    <xdr:pic>
      <xdr:nvPicPr>
        <xdr:cNvPr id="3482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962025" y="3857625"/>
          <a:ext cx="714375" cy="85725"/>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3</xdr:col>
      <xdr:colOff>676275</xdr:colOff>
      <xdr:row>30</xdr:row>
      <xdr:rowOff>123825</xdr:rowOff>
    </xdr:from>
    <xdr:to>
      <xdr:col>4</xdr:col>
      <xdr:colOff>704850</xdr:colOff>
      <xdr:row>30</xdr:row>
      <xdr:rowOff>209550</xdr:rowOff>
    </xdr:to>
    <xdr:pic>
      <xdr:nvPicPr>
        <xdr:cNvPr id="3584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24175" y="4295775"/>
          <a:ext cx="714375" cy="85725"/>
        </a:xfrm>
        <a:prstGeom prst="rect">
          <a:avLst/>
        </a:prstGeom>
        <a:noFill/>
        <a:ln w="9525">
          <a:noFill/>
          <a:miter lim="800000"/>
          <a:headEnd/>
          <a:tailEnd/>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123825</xdr:colOff>
      <xdr:row>18</xdr:row>
      <xdr:rowOff>123825</xdr:rowOff>
    </xdr:from>
    <xdr:to>
      <xdr:col>2</xdr:col>
      <xdr:colOff>0</xdr:colOff>
      <xdr:row>18</xdr:row>
      <xdr:rowOff>209550</xdr:rowOff>
    </xdr:to>
    <xdr:pic>
      <xdr:nvPicPr>
        <xdr:cNvPr id="36870"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962025" y="4238625"/>
          <a:ext cx="714375" cy="85725"/>
        </a:xfrm>
        <a:prstGeom prst="rect">
          <a:avLst/>
        </a:prstGeom>
        <a:noFill/>
        <a:ln w="9525">
          <a:noFill/>
          <a:miter lim="800000"/>
          <a:headEnd/>
          <a:tailEnd/>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6</xdr:col>
      <xdr:colOff>38100</xdr:colOff>
      <xdr:row>31</xdr:row>
      <xdr:rowOff>133350</xdr:rowOff>
    </xdr:from>
    <xdr:to>
      <xdr:col>6</xdr:col>
      <xdr:colOff>771525</xdr:colOff>
      <xdr:row>31</xdr:row>
      <xdr:rowOff>219075</xdr:rowOff>
    </xdr:to>
    <xdr:pic>
      <xdr:nvPicPr>
        <xdr:cNvPr id="3789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00600" y="4019550"/>
          <a:ext cx="733425" cy="85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390525</xdr:colOff>
      <xdr:row>16</xdr:row>
      <xdr:rowOff>152400</xdr:rowOff>
    </xdr:from>
    <xdr:to>
      <xdr:col>5</xdr:col>
      <xdr:colOff>514350</xdr:colOff>
      <xdr:row>17</xdr:row>
      <xdr:rowOff>9525</xdr:rowOff>
    </xdr:to>
    <xdr:pic>
      <xdr:nvPicPr>
        <xdr:cNvPr id="410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876550" y="3019425"/>
          <a:ext cx="723900" cy="85725"/>
        </a:xfrm>
        <a:prstGeom prst="rect">
          <a:avLst/>
        </a:prstGeom>
        <a:noFill/>
        <a:ln w="9525">
          <a:noFill/>
          <a:miter lim="800000"/>
          <a:headEnd/>
          <a:tailEnd/>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123825</xdr:colOff>
      <xdr:row>18</xdr:row>
      <xdr:rowOff>123825</xdr:rowOff>
    </xdr:from>
    <xdr:to>
      <xdr:col>2</xdr:col>
      <xdr:colOff>0</xdr:colOff>
      <xdr:row>18</xdr:row>
      <xdr:rowOff>209550</xdr:rowOff>
    </xdr:to>
    <xdr:pic>
      <xdr:nvPicPr>
        <xdr:cNvPr id="38918"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962025" y="3743325"/>
          <a:ext cx="714375" cy="85725"/>
        </a:xfrm>
        <a:prstGeom prst="rect">
          <a:avLst/>
        </a:prstGeom>
        <a:noFill/>
        <a:ln w="9525">
          <a:noFill/>
          <a:miter lim="800000"/>
          <a:headEnd/>
          <a:tailEnd/>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3</xdr:col>
      <xdr:colOff>676275</xdr:colOff>
      <xdr:row>32</xdr:row>
      <xdr:rowOff>114300</xdr:rowOff>
    </xdr:from>
    <xdr:to>
      <xdr:col>4</xdr:col>
      <xdr:colOff>704850</xdr:colOff>
      <xdr:row>32</xdr:row>
      <xdr:rowOff>200025</xdr:rowOff>
    </xdr:to>
    <xdr:pic>
      <xdr:nvPicPr>
        <xdr:cNvPr id="3994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14650" y="4257675"/>
          <a:ext cx="714375" cy="85725"/>
        </a:xfrm>
        <a:prstGeom prst="rect">
          <a:avLst/>
        </a:prstGeom>
        <a:noFill/>
        <a:ln w="9525">
          <a:noFill/>
          <a:miter lim="800000"/>
          <a:headEnd/>
          <a:tailEnd/>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3</xdr:col>
      <xdr:colOff>685800</xdr:colOff>
      <xdr:row>21</xdr:row>
      <xdr:rowOff>114300</xdr:rowOff>
    </xdr:from>
    <xdr:to>
      <xdr:col>4</xdr:col>
      <xdr:colOff>714375</xdr:colOff>
      <xdr:row>21</xdr:row>
      <xdr:rowOff>200025</xdr:rowOff>
    </xdr:to>
    <xdr:pic>
      <xdr:nvPicPr>
        <xdr:cNvPr id="4096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43225" y="2838450"/>
          <a:ext cx="704850" cy="85725"/>
        </a:xfrm>
        <a:prstGeom prst="rect">
          <a:avLst/>
        </a:prstGeom>
        <a:noFill/>
        <a:ln w="9525">
          <a:noFill/>
          <a:miter lim="800000"/>
          <a:headEnd/>
          <a:tailEnd/>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3</xdr:col>
      <xdr:colOff>693127</xdr:colOff>
      <xdr:row>21</xdr:row>
      <xdr:rowOff>114300</xdr:rowOff>
    </xdr:from>
    <xdr:to>
      <xdr:col>4</xdr:col>
      <xdr:colOff>721702</xdr:colOff>
      <xdr:row>21</xdr:row>
      <xdr:rowOff>200025</xdr:rowOff>
    </xdr:to>
    <xdr:pic>
      <xdr:nvPicPr>
        <xdr:cNvPr id="3"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74377" y="3081704"/>
          <a:ext cx="761267" cy="85725"/>
        </a:xfrm>
        <a:prstGeom prst="rect">
          <a:avLst/>
        </a:prstGeom>
        <a:noFill/>
        <a:ln w="9525">
          <a:noFill/>
          <a:miter lim="800000"/>
          <a:headEnd/>
          <a:tailEnd/>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6</xdr:col>
      <xdr:colOff>723900</xdr:colOff>
      <xdr:row>19</xdr:row>
      <xdr:rowOff>114300</xdr:rowOff>
    </xdr:from>
    <xdr:to>
      <xdr:col>7</xdr:col>
      <xdr:colOff>723900</xdr:colOff>
      <xdr:row>19</xdr:row>
      <xdr:rowOff>200025</xdr:rowOff>
    </xdr:to>
    <xdr:pic>
      <xdr:nvPicPr>
        <xdr:cNvPr id="4199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29175" y="2657475"/>
          <a:ext cx="723900" cy="85725"/>
        </a:xfrm>
        <a:prstGeom prst="rect">
          <a:avLst/>
        </a:prstGeom>
        <a:noFill/>
        <a:ln w="9525">
          <a:noFill/>
          <a:miter lim="800000"/>
          <a:headEnd/>
          <a:tailEnd/>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xdr:col>
      <xdr:colOff>342900</xdr:colOff>
      <xdr:row>13</xdr:row>
      <xdr:rowOff>123825</xdr:rowOff>
    </xdr:from>
    <xdr:to>
      <xdr:col>3</xdr:col>
      <xdr:colOff>523875</xdr:colOff>
      <xdr:row>13</xdr:row>
      <xdr:rowOff>209550</xdr:rowOff>
    </xdr:to>
    <xdr:pic>
      <xdr:nvPicPr>
        <xdr:cNvPr id="4301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95475" y="2200275"/>
          <a:ext cx="723900" cy="857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123825</xdr:colOff>
      <xdr:row>64</xdr:row>
      <xdr:rowOff>123825</xdr:rowOff>
    </xdr:from>
    <xdr:to>
      <xdr:col>11</xdr:col>
      <xdr:colOff>2956</xdr:colOff>
      <xdr:row>64</xdr:row>
      <xdr:rowOff>209550</xdr:rowOff>
    </xdr:to>
    <xdr:pic>
      <xdr:nvPicPr>
        <xdr:cNvPr id="5128"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38700" y="7553325"/>
          <a:ext cx="714375" cy="85725"/>
        </a:xfrm>
        <a:prstGeom prst="rect">
          <a:avLst/>
        </a:prstGeom>
        <a:noFill/>
        <a:ln w="9525">
          <a:noFill/>
          <a:miter lim="800000"/>
          <a:headEnd/>
          <a:tailEnd/>
        </a:ln>
      </xdr:spPr>
    </xdr:pic>
    <xdr:clientData/>
  </xdr:twoCellAnchor>
  <xdr:twoCellAnchor editAs="oneCell">
    <xdr:from>
      <xdr:col>5</xdr:col>
      <xdr:colOff>295275</xdr:colOff>
      <xdr:row>64</xdr:row>
      <xdr:rowOff>161925</xdr:rowOff>
    </xdr:from>
    <xdr:to>
      <xdr:col>8</xdr:col>
      <xdr:colOff>76200</xdr:colOff>
      <xdr:row>64</xdr:row>
      <xdr:rowOff>161925</xdr:rowOff>
    </xdr:to>
    <xdr:pic>
      <xdr:nvPicPr>
        <xdr:cNvPr id="5129" name="Picture 4" descr="PRCLogoBauerBodoniSmall2.eps"/>
        <xdr:cNvPicPr>
          <a:picLocks noChangeAspect="1"/>
        </xdr:cNvPicPr>
      </xdr:nvPicPr>
      <xdr:blipFill>
        <a:blip xmlns:r="http://schemas.openxmlformats.org/officeDocument/2006/relationships" r:embed="rId1"/>
        <a:srcRect/>
        <a:stretch>
          <a:fillRect/>
        </a:stretch>
      </xdr:blipFill>
      <xdr:spPr bwMode="auto">
        <a:xfrm>
          <a:off x="3076575" y="7591425"/>
          <a:ext cx="704850" cy="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257175</xdr:colOff>
      <xdr:row>14</xdr:row>
      <xdr:rowOff>114300</xdr:rowOff>
    </xdr:from>
    <xdr:to>
      <xdr:col>4</xdr:col>
      <xdr:colOff>323850</xdr:colOff>
      <xdr:row>14</xdr:row>
      <xdr:rowOff>200025</xdr:rowOff>
    </xdr:to>
    <xdr:pic>
      <xdr:nvPicPr>
        <xdr:cNvPr id="615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571750" y="2400300"/>
          <a:ext cx="723900" cy="857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552450</xdr:colOff>
      <xdr:row>17</xdr:row>
      <xdr:rowOff>133350</xdr:rowOff>
    </xdr:from>
    <xdr:to>
      <xdr:col>8</xdr:col>
      <xdr:colOff>581025</xdr:colOff>
      <xdr:row>17</xdr:row>
      <xdr:rowOff>219075</xdr:rowOff>
    </xdr:to>
    <xdr:pic>
      <xdr:nvPicPr>
        <xdr:cNvPr id="717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9650" y="2371725"/>
          <a:ext cx="723900" cy="857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474459</xdr:colOff>
      <xdr:row>26</xdr:row>
      <xdr:rowOff>125049</xdr:rowOff>
    </xdr:from>
    <xdr:to>
      <xdr:col>6</xdr:col>
      <xdr:colOff>19229</xdr:colOff>
      <xdr:row>26</xdr:row>
      <xdr:rowOff>210774</xdr:rowOff>
    </xdr:to>
    <xdr:pic>
      <xdr:nvPicPr>
        <xdr:cNvPr id="819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33220" y="3649299"/>
          <a:ext cx="763104" cy="857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438150</xdr:colOff>
      <xdr:row>31</xdr:row>
      <xdr:rowOff>133350</xdr:rowOff>
    </xdr:from>
    <xdr:to>
      <xdr:col>9</xdr:col>
      <xdr:colOff>571500</xdr:colOff>
      <xdr:row>31</xdr:row>
      <xdr:rowOff>219075</xdr:rowOff>
    </xdr:to>
    <xdr:pic>
      <xdr:nvPicPr>
        <xdr:cNvPr id="922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81550" y="4086225"/>
          <a:ext cx="723900" cy="85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HispanicCenter">
  <a:themeElements>
    <a:clrScheme name="Custom 1">
      <a:dk1>
        <a:sysClr val="windowText" lastClr="000000"/>
      </a:dk1>
      <a:lt1>
        <a:sysClr val="window" lastClr="FFFFFF"/>
      </a:lt1>
      <a:dk2>
        <a:srgbClr val="436983"/>
      </a:dk2>
      <a:lt2>
        <a:srgbClr val="EFEDE4"/>
      </a:lt2>
      <a:accent1>
        <a:srgbClr val="949D49"/>
      </a:accent1>
      <a:accent2>
        <a:srgbClr val="74697D"/>
      </a:accent2>
      <a:accent3>
        <a:srgbClr val="A55A26"/>
      </a:accent3>
      <a:accent4>
        <a:srgbClr val="D1A732"/>
      </a:accent4>
      <a:accent5>
        <a:srgbClr val="E99D2D"/>
      </a:accent5>
      <a:accent6>
        <a:srgbClr val="BF3927"/>
      </a:accent6>
      <a:hlink>
        <a:srgbClr val="A55A26"/>
      </a:hlink>
      <a:folHlink>
        <a:srgbClr val="D1A732"/>
      </a:folHlink>
    </a:clrScheme>
    <a:fontScheme name="Aspect">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abSelected="1" view="pageLayout" zoomScale="130" zoomScaleNormal="205" zoomScaleSheetLayoutView="100" zoomScalePageLayoutView="130" workbookViewId="0">
      <selection sqref="A1:E1"/>
    </sheetView>
  </sheetViews>
  <sheetFormatPr defaultColWidth="9.140625" defaultRowHeight="12.75" x14ac:dyDescent="0.2"/>
  <cols>
    <col min="1" max="1" width="10.42578125" style="1" customWidth="1"/>
    <col min="2" max="3" width="11.85546875" style="1" customWidth="1"/>
    <col min="4" max="5" width="10.140625" style="1" customWidth="1"/>
    <col min="6" max="6" width="13.7109375" style="1" customWidth="1"/>
    <col min="7" max="16384" width="9.140625" style="1"/>
  </cols>
  <sheetData>
    <row r="1" spans="1:5" ht="10.7" customHeight="1" x14ac:dyDescent="0.2">
      <c r="A1" s="384" t="s">
        <v>331</v>
      </c>
      <c r="B1" s="384"/>
      <c r="C1" s="384"/>
      <c r="D1" s="384"/>
      <c r="E1" s="384"/>
    </row>
    <row r="2" spans="1:5" ht="21.6" customHeight="1" x14ac:dyDescent="0.2">
      <c r="A2" s="388" t="s">
        <v>466</v>
      </c>
      <c r="B2" s="388"/>
      <c r="C2" s="388"/>
      <c r="D2" s="388"/>
      <c r="E2" s="388"/>
    </row>
    <row r="3" spans="1:5" ht="32.25" customHeight="1" x14ac:dyDescent="0.2">
      <c r="A3" s="385" t="s">
        <v>467</v>
      </c>
      <c r="B3" s="385"/>
      <c r="C3" s="385"/>
      <c r="D3" s="385"/>
      <c r="E3" s="385"/>
    </row>
    <row r="4" spans="1:5" ht="7.35" customHeight="1" x14ac:dyDescent="0.2">
      <c r="A4" s="5"/>
      <c r="B4" s="5"/>
      <c r="C4" s="5"/>
      <c r="D4" s="5"/>
      <c r="E4" s="5"/>
    </row>
    <row r="5" spans="1:5" ht="18" customHeight="1" x14ac:dyDescent="0.2">
      <c r="A5" s="386" t="s">
        <v>468</v>
      </c>
      <c r="B5" s="387"/>
      <c r="C5" s="387"/>
      <c r="D5" s="387"/>
      <c r="E5" s="387"/>
    </row>
    <row r="6" spans="1:5" ht="9.1999999999999993" customHeight="1" x14ac:dyDescent="0.2">
      <c r="A6" s="2"/>
      <c r="B6" s="9" t="s">
        <v>469</v>
      </c>
      <c r="C6" s="9" t="s">
        <v>5</v>
      </c>
      <c r="D6" s="9" t="s">
        <v>470</v>
      </c>
      <c r="E6" s="9" t="s">
        <v>221</v>
      </c>
    </row>
    <row r="7" spans="1:5" ht="9.1999999999999993" customHeight="1" x14ac:dyDescent="0.2">
      <c r="A7" s="53" t="s">
        <v>205</v>
      </c>
      <c r="B7" s="255">
        <v>273175816</v>
      </c>
      <c r="C7" s="65">
        <v>250288425</v>
      </c>
      <c r="D7" s="67">
        <v>87</v>
      </c>
      <c r="E7" s="67">
        <v>88.937079759526611</v>
      </c>
    </row>
    <row r="8" spans="1:5" ht="9.1999999999999993" customHeight="1" x14ac:dyDescent="0.2">
      <c r="A8" s="53" t="s">
        <v>4</v>
      </c>
      <c r="B8" s="255">
        <v>40738224</v>
      </c>
      <c r="C8" s="65">
        <v>31133481</v>
      </c>
      <c r="D8" s="67">
        <v>13</v>
      </c>
      <c r="E8" s="67">
        <v>11.062920240473391</v>
      </c>
    </row>
    <row r="9" spans="1:5" ht="9.1999999999999993" customHeight="1" x14ac:dyDescent="0.2">
      <c r="A9" s="55" t="s">
        <v>323</v>
      </c>
      <c r="B9" s="256">
        <v>18623243</v>
      </c>
      <c r="C9" s="253">
        <v>12533932</v>
      </c>
      <c r="D9" s="258">
        <f t="shared" ref="D9:D10" si="0">(B9/B$11)*100</f>
        <v>5.9325932029035719</v>
      </c>
      <c r="E9" s="258">
        <v>4.4537869059844972</v>
      </c>
    </row>
    <row r="10" spans="1:5" ht="9" customHeight="1" thickBot="1" x14ac:dyDescent="0.25">
      <c r="A10" s="79" t="s">
        <v>344</v>
      </c>
      <c r="B10" s="257">
        <v>22114981</v>
      </c>
      <c r="C10" s="254">
        <v>18599549</v>
      </c>
      <c r="D10" s="259">
        <f t="shared" si="0"/>
        <v>7.0449161815126198</v>
      </c>
      <c r="E10" s="258">
        <v>6.6091333344888934</v>
      </c>
    </row>
    <row r="11" spans="1:5" ht="9.1999999999999993" customHeight="1" x14ac:dyDescent="0.2">
      <c r="A11" s="80" t="s">
        <v>2</v>
      </c>
      <c r="B11" s="84">
        <v>313914040</v>
      </c>
      <c r="C11" s="88">
        <v>281421906</v>
      </c>
      <c r="D11" s="85">
        <v>100</v>
      </c>
      <c r="E11" s="85">
        <v>100</v>
      </c>
    </row>
    <row r="12" spans="1:5" ht="21.6" customHeight="1" x14ac:dyDescent="0.2">
      <c r="A12" s="389" t="s">
        <v>577</v>
      </c>
      <c r="B12" s="390"/>
      <c r="C12" s="390"/>
      <c r="D12" s="390"/>
      <c r="E12" s="390"/>
    </row>
    <row r="13" spans="1:5" ht="18" customHeight="1" x14ac:dyDescent="0.2">
      <c r="A13" s="391"/>
      <c r="B13" s="391"/>
      <c r="C13" s="391"/>
      <c r="D13" s="391"/>
      <c r="E13" s="391"/>
    </row>
    <row r="14" spans="1:5" ht="9.1999999999999993" customHeight="1" x14ac:dyDescent="0.2">
      <c r="A14" s="7"/>
      <c r="B14" s="8"/>
      <c r="C14" s="8"/>
      <c r="D14" s="8"/>
      <c r="E14" s="8"/>
    </row>
    <row r="16" spans="1:5" ht="13.5" customHeight="1" x14ac:dyDescent="0.2"/>
    <row r="17" spans="1:8" x14ac:dyDescent="0.2">
      <c r="B17" s="3"/>
      <c r="C17" s="6" t="s">
        <v>245</v>
      </c>
    </row>
    <row r="18" spans="1:8" x14ac:dyDescent="0.2">
      <c r="B18" s="3"/>
    </row>
    <row r="22" spans="1:8" x14ac:dyDescent="0.2">
      <c r="A22" s="4"/>
    </row>
    <row r="23" spans="1:8" x14ac:dyDescent="0.2">
      <c r="B23" s="2"/>
      <c r="C23" s="2"/>
      <c r="D23" s="2"/>
      <c r="E23" s="2"/>
      <c r="F23" s="2"/>
      <c r="G23" s="2"/>
    </row>
    <row r="24" spans="1:8" x14ac:dyDescent="0.2">
      <c r="B24" s="2"/>
      <c r="C24" s="2"/>
      <c r="D24" s="2"/>
      <c r="E24" s="2"/>
      <c r="F24" s="2"/>
      <c r="G24" s="2"/>
    </row>
    <row r="25" spans="1:8" x14ac:dyDescent="0.2">
      <c r="B25" s="381"/>
      <c r="C25" s="381"/>
      <c r="D25" s="381"/>
      <c r="E25" s="381"/>
      <c r="F25" s="381"/>
      <c r="G25" s="381"/>
      <c r="H25" s="56"/>
    </row>
    <row r="26" spans="1:8" x14ac:dyDescent="0.2">
      <c r="B26" s="382"/>
      <c r="C26" s="382"/>
      <c r="D26" s="57"/>
      <c r="E26" s="57"/>
      <c r="F26" s="57"/>
      <c r="G26" s="57"/>
      <c r="H26" s="56"/>
    </row>
    <row r="27" spans="1:8" x14ac:dyDescent="0.2">
      <c r="B27" s="383"/>
      <c r="C27" s="58"/>
      <c r="D27" s="59"/>
      <c r="E27" s="60"/>
      <c r="F27" s="60"/>
      <c r="G27" s="60"/>
      <c r="H27" s="56"/>
    </row>
    <row r="28" spans="1:8" x14ac:dyDescent="0.2">
      <c r="B28" s="383"/>
      <c r="C28" s="58"/>
      <c r="D28" s="59"/>
      <c r="E28" s="60"/>
      <c r="F28" s="60"/>
      <c r="G28" s="60"/>
      <c r="H28" s="56"/>
    </row>
    <row r="29" spans="1:8" x14ac:dyDescent="0.2">
      <c r="B29" s="383"/>
      <c r="C29" s="58"/>
      <c r="D29" s="59"/>
      <c r="E29" s="60"/>
      <c r="F29" s="60"/>
      <c r="G29" s="58"/>
      <c r="H29" s="56"/>
    </row>
    <row r="30" spans="1:8" x14ac:dyDescent="0.2">
      <c r="B30" s="2"/>
      <c r="C30" s="2"/>
      <c r="D30" s="2"/>
      <c r="E30" s="2"/>
      <c r="F30" s="2"/>
      <c r="G30" s="2"/>
    </row>
    <row r="31" spans="1:8" x14ac:dyDescent="0.2">
      <c r="B31" s="2"/>
      <c r="C31" s="2"/>
      <c r="D31" s="2"/>
      <c r="E31" s="2"/>
      <c r="F31" s="2"/>
      <c r="G31" s="2"/>
    </row>
    <row r="32" spans="1:8" x14ac:dyDescent="0.2">
      <c r="B32" s="2"/>
      <c r="C32" s="2"/>
      <c r="D32" s="2"/>
      <c r="E32" s="2"/>
      <c r="F32" s="2"/>
      <c r="G32" s="2"/>
    </row>
  </sheetData>
  <mergeCells count="9">
    <mergeCell ref="B25:G25"/>
    <mergeCell ref="B26:C26"/>
    <mergeCell ref="B27:B29"/>
    <mergeCell ref="A1:E1"/>
    <mergeCell ref="A3:E3"/>
    <mergeCell ref="A5:E5"/>
    <mergeCell ref="A2:E2"/>
    <mergeCell ref="A12:E12"/>
    <mergeCell ref="A13:E13"/>
  </mergeCells>
  <phoneticPr fontId="3" type="noConversion"/>
  <pageMargins left="1.05" right="1.05" top="0.5" bottom="0.25"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showWhiteSpace="0" view="pageLayout" zoomScale="130" zoomScaleNormal="115" zoomScaleSheetLayoutView="100" zoomScalePageLayoutView="130" workbookViewId="0">
      <selection sqref="A1:I1"/>
    </sheetView>
  </sheetViews>
  <sheetFormatPr defaultRowHeight="8.25" x14ac:dyDescent="0.15"/>
  <cols>
    <col min="1" max="4" width="9.42578125" style="120" customWidth="1"/>
    <col min="5" max="5" width="10.42578125" style="120" customWidth="1"/>
    <col min="6" max="8" width="9.42578125" style="120" customWidth="1"/>
    <col min="9" max="9" width="9.28515625" style="120" customWidth="1"/>
    <col min="10" max="10" width="18" style="120" customWidth="1"/>
    <col min="11" max="12" width="9.140625" style="120"/>
    <col min="13" max="13" width="5.42578125" style="120" bestFit="1" customWidth="1"/>
    <col min="14" max="16384" width="9.140625" style="120"/>
  </cols>
  <sheetData>
    <row r="1" spans="1:17" ht="11.25" customHeight="1" x14ac:dyDescent="0.15">
      <c r="A1" s="416" t="s">
        <v>364</v>
      </c>
      <c r="B1" s="416"/>
      <c r="C1" s="416"/>
      <c r="D1" s="416"/>
      <c r="E1" s="416"/>
      <c r="F1" s="416"/>
      <c r="G1" s="416"/>
      <c r="H1" s="416"/>
      <c r="I1" s="416"/>
    </row>
    <row r="2" spans="1:17" ht="13.5" customHeight="1" x14ac:dyDescent="0.15">
      <c r="A2" s="425" t="s">
        <v>493</v>
      </c>
      <c r="B2" s="425"/>
      <c r="C2" s="425"/>
      <c r="D2" s="425"/>
      <c r="E2" s="425"/>
      <c r="F2" s="425"/>
      <c r="G2" s="425"/>
      <c r="H2" s="425"/>
      <c r="I2" s="425"/>
    </row>
    <row r="3" spans="1:17" ht="18.75" customHeight="1" x14ac:dyDescent="0.15">
      <c r="A3" s="412" t="s">
        <v>491</v>
      </c>
      <c r="B3" s="412"/>
      <c r="C3" s="412"/>
      <c r="D3" s="412"/>
      <c r="E3" s="412"/>
      <c r="F3" s="412"/>
      <c r="G3" s="412"/>
      <c r="H3" s="412"/>
      <c r="I3" s="412"/>
    </row>
    <row r="4" spans="1:17" ht="7.5" customHeight="1" x14ac:dyDescent="0.15">
      <c r="A4" s="426"/>
      <c r="B4" s="426"/>
      <c r="C4" s="426"/>
      <c r="D4" s="426"/>
      <c r="E4" s="426"/>
      <c r="F4" s="426"/>
      <c r="G4" s="426"/>
      <c r="H4" s="426"/>
      <c r="I4" s="426"/>
    </row>
    <row r="5" spans="1:17" s="123" customFormat="1" ht="18.75" customHeight="1" x14ac:dyDescent="0.15">
      <c r="A5" s="423" t="s">
        <v>492</v>
      </c>
      <c r="B5" s="424"/>
      <c r="C5" s="424"/>
      <c r="D5" s="424"/>
      <c r="E5" s="424"/>
      <c r="F5" s="424"/>
      <c r="G5" s="424"/>
      <c r="H5" s="424"/>
      <c r="I5" s="424"/>
    </row>
    <row r="6" spans="1:17" ht="9.75" customHeight="1" x14ac:dyDescent="0.15">
      <c r="A6" s="124" t="s">
        <v>436</v>
      </c>
      <c r="B6" s="418" t="s">
        <v>437</v>
      </c>
      <c r="C6" s="418"/>
      <c r="D6" s="418"/>
      <c r="E6" s="420" t="s">
        <v>438</v>
      </c>
      <c r="F6" s="420"/>
      <c r="G6" s="419" t="s">
        <v>406</v>
      </c>
      <c r="H6" s="419"/>
      <c r="I6" s="419"/>
      <c r="K6" s="121" t="s">
        <v>34</v>
      </c>
      <c r="L6" s="121" t="s">
        <v>32</v>
      </c>
      <c r="M6" s="121"/>
      <c r="N6" s="121"/>
      <c r="O6" s="121" t="s">
        <v>34</v>
      </c>
      <c r="P6" s="121" t="s">
        <v>32</v>
      </c>
      <c r="Q6" s="121"/>
    </row>
    <row r="7" spans="1:17" ht="12.75" customHeight="1" x14ac:dyDescent="0.15">
      <c r="J7" s="122" t="s">
        <v>269</v>
      </c>
      <c r="K7" s="121">
        <v>0.29026547647241568</v>
      </c>
      <c r="L7" s="121">
        <v>0.30802766463260645</v>
      </c>
      <c r="M7" s="121"/>
      <c r="N7" s="122" t="s">
        <v>269</v>
      </c>
      <c r="O7" s="121">
        <v>3.5026504688833802</v>
      </c>
      <c r="P7" s="121">
        <v>3.6605337714082276</v>
      </c>
      <c r="Q7" s="121"/>
    </row>
    <row r="8" spans="1:17" ht="12.75" customHeight="1" x14ac:dyDescent="0.15">
      <c r="J8" s="122" t="s">
        <v>6</v>
      </c>
      <c r="K8" s="121">
        <v>0.68500531589202318</v>
      </c>
      <c r="L8" s="121">
        <v>0.6417903735813324</v>
      </c>
      <c r="M8" s="121"/>
      <c r="N8" s="122" t="s">
        <v>6</v>
      </c>
      <c r="O8" s="121">
        <v>3.5576384990097369</v>
      </c>
      <c r="P8" s="121">
        <v>3.7575130735584583</v>
      </c>
      <c r="Q8" s="121"/>
    </row>
    <row r="9" spans="1:17" ht="12.75" customHeight="1" x14ac:dyDescent="0.15">
      <c r="J9" s="122" t="s">
        <v>7</v>
      </c>
      <c r="K9" s="121">
        <v>1.1939155717735757</v>
      </c>
      <c r="L9" s="121">
        <v>1.227554740727038</v>
      </c>
      <c r="M9" s="121"/>
      <c r="N9" s="122" t="s">
        <v>7</v>
      </c>
      <c r="O9" s="121">
        <v>3.5522481975490829</v>
      </c>
      <c r="P9" s="121">
        <v>3.706609592409893</v>
      </c>
      <c r="Q9" s="121"/>
    </row>
    <row r="10" spans="1:17" ht="12.75" customHeight="1" x14ac:dyDescent="0.15">
      <c r="J10" s="122" t="s">
        <v>8</v>
      </c>
      <c r="K10" s="121">
        <v>1.8095094179854281</v>
      </c>
      <c r="L10" s="121">
        <v>1.9162396475604828</v>
      </c>
      <c r="M10" s="121"/>
      <c r="N10" s="122" t="s">
        <v>8</v>
      </c>
      <c r="O10" s="121">
        <v>3.5450173232025781</v>
      </c>
      <c r="P10" s="121">
        <v>3.7243003970746811</v>
      </c>
      <c r="Q10" s="121"/>
    </row>
    <row r="11" spans="1:17" ht="12.75" customHeight="1" x14ac:dyDescent="0.15">
      <c r="J11" s="122" t="s">
        <v>9</v>
      </c>
      <c r="K11" s="121">
        <v>2.8332285668614321</v>
      </c>
      <c r="L11" s="121">
        <v>3.2300548988095303</v>
      </c>
      <c r="M11" s="121"/>
      <c r="N11" s="122" t="s">
        <v>9</v>
      </c>
      <c r="O11" s="121">
        <v>3.6104821226195218</v>
      </c>
      <c r="P11" s="121">
        <v>3.7383803403739075</v>
      </c>
      <c r="Q11" s="121"/>
    </row>
    <row r="12" spans="1:17" ht="12.75" customHeight="1" x14ac:dyDescent="0.15">
      <c r="J12" s="122" t="s">
        <v>10</v>
      </c>
      <c r="K12" s="121">
        <v>4.2286575870366852</v>
      </c>
      <c r="L12" s="121">
        <v>4.4772914008229714</v>
      </c>
      <c r="M12" s="121"/>
      <c r="N12" s="122" t="s">
        <v>10</v>
      </c>
      <c r="O12" s="121">
        <v>3.1971139055735445</v>
      </c>
      <c r="P12" s="121">
        <v>3.2600169848124478</v>
      </c>
      <c r="Q12" s="121"/>
    </row>
    <row r="13" spans="1:17" ht="12.75" customHeight="1" x14ac:dyDescent="0.15">
      <c r="J13" s="122" t="s">
        <v>11</v>
      </c>
      <c r="K13" s="121">
        <v>5.1524337437979622</v>
      </c>
      <c r="L13" s="121">
        <v>5.133849232111837</v>
      </c>
      <c r="M13" s="121"/>
      <c r="N13" s="122" t="s">
        <v>11</v>
      </c>
      <c r="O13" s="121">
        <v>3.0379102079812217</v>
      </c>
      <c r="P13" s="121">
        <v>3.0519055903543086</v>
      </c>
      <c r="Q13" s="121"/>
    </row>
    <row r="14" spans="1:17" ht="12.75" customHeight="1" x14ac:dyDescent="0.15">
      <c r="J14" s="122" t="s">
        <v>12</v>
      </c>
      <c r="K14" s="121">
        <v>5.6023821755214458</v>
      </c>
      <c r="L14" s="121">
        <v>5.5293009336882237</v>
      </c>
      <c r="M14" s="121"/>
      <c r="N14" s="122" t="s">
        <v>12</v>
      </c>
      <c r="O14" s="121">
        <v>2.7708525267112227</v>
      </c>
      <c r="P14" s="121">
        <v>2.7650979909583211</v>
      </c>
      <c r="Q14" s="121"/>
    </row>
    <row r="15" spans="1:17" ht="12.75" customHeight="1" x14ac:dyDescent="0.15">
      <c r="J15" s="122" t="s">
        <v>13</v>
      </c>
      <c r="K15" s="121">
        <v>5.5643000048308435</v>
      </c>
      <c r="L15" s="121">
        <v>5.3895476641298847</v>
      </c>
      <c r="M15" s="121"/>
      <c r="N15" s="122" t="s">
        <v>13</v>
      </c>
      <c r="O15" s="121">
        <v>3.0877744316868809</v>
      </c>
      <c r="P15" s="121">
        <v>3.0611461594389455</v>
      </c>
      <c r="Q15" s="121"/>
    </row>
    <row r="16" spans="1:17" ht="12.75" customHeight="1" x14ac:dyDescent="0.15">
      <c r="J16" s="122" t="s">
        <v>14</v>
      </c>
      <c r="K16" s="121">
        <v>4.9948569186521237</v>
      </c>
      <c r="L16" s="121">
        <v>4.8402208206229123</v>
      </c>
      <c r="M16" s="121"/>
      <c r="N16" s="122" t="s">
        <v>14</v>
      </c>
      <c r="O16" s="121">
        <v>3.2737619789886527</v>
      </c>
      <c r="P16" s="121">
        <v>3.2010908315544304</v>
      </c>
      <c r="Q16" s="121"/>
    </row>
    <row r="17" spans="1:18" ht="12.75" customHeight="1" x14ac:dyDescent="0.15">
      <c r="J17" s="122" t="s">
        <v>15</v>
      </c>
      <c r="K17" s="121">
        <v>4.3500669052239491</v>
      </c>
      <c r="L17" s="121">
        <v>4.1659548045098873</v>
      </c>
      <c r="M17" s="121"/>
      <c r="N17" s="122" t="s">
        <v>15</v>
      </c>
      <c r="O17" s="121">
        <v>3.543903754642761</v>
      </c>
      <c r="P17" s="121">
        <v>3.4235420751886765</v>
      </c>
      <c r="Q17" s="121"/>
    </row>
    <row r="18" spans="1:18" ht="12.75" customHeight="1" x14ac:dyDescent="0.15">
      <c r="J18" s="122" t="s">
        <v>16</v>
      </c>
      <c r="K18" s="121">
        <v>3.7267849477188792</v>
      </c>
      <c r="L18" s="121">
        <v>3.4060984101810625</v>
      </c>
      <c r="M18" s="121"/>
      <c r="N18" s="122" t="s">
        <v>16</v>
      </c>
      <c r="O18" s="121">
        <v>3.3423390597650857</v>
      </c>
      <c r="P18" s="121">
        <v>3.1476197731939783</v>
      </c>
      <c r="Q18" s="121"/>
    </row>
    <row r="19" spans="1:18" ht="12.75" customHeight="1" x14ac:dyDescent="0.15">
      <c r="J19" s="122" t="s">
        <v>17</v>
      </c>
      <c r="K19" s="121">
        <v>3.1735575905321745</v>
      </c>
      <c r="L19" s="121">
        <v>2.6893808625530657</v>
      </c>
      <c r="M19" s="121"/>
      <c r="N19" s="122" t="s">
        <v>17</v>
      </c>
      <c r="O19" s="121">
        <v>2.9546978638841148</v>
      </c>
      <c r="P19" s="121">
        <v>2.743352288549584</v>
      </c>
      <c r="Q19" s="121"/>
    </row>
    <row r="20" spans="1:18" ht="12.75" customHeight="1" x14ac:dyDescent="0.15">
      <c r="J20" s="122" t="s">
        <v>18</v>
      </c>
      <c r="K20" s="121">
        <v>2.3970951703736523</v>
      </c>
      <c r="L20" s="121">
        <v>1.9006032270822606</v>
      </c>
      <c r="M20" s="121"/>
      <c r="N20" s="122" t="s">
        <v>18</v>
      </c>
      <c r="O20" s="121">
        <v>2.3283638695161799</v>
      </c>
      <c r="P20" s="121">
        <v>2.1124757983700873</v>
      </c>
      <c r="Q20" s="121"/>
    </row>
    <row r="21" spans="1:18" ht="12.75" customHeight="1" x14ac:dyDescent="0.15">
      <c r="J21" s="122" t="s">
        <v>19</v>
      </c>
      <c r="K21" s="121">
        <v>1.9281768395205445</v>
      </c>
      <c r="L21" s="121">
        <v>1.477271075931047</v>
      </c>
      <c r="M21" s="121"/>
      <c r="N21" s="122" t="s">
        <v>19</v>
      </c>
      <c r="O21" s="121">
        <v>1.7121526599558141</v>
      </c>
      <c r="P21" s="121">
        <v>1.4853580596607425</v>
      </c>
      <c r="Q21" s="121"/>
    </row>
    <row r="22" spans="1:18" ht="21" customHeight="1" x14ac:dyDescent="0.15">
      <c r="J22" s="122" t="s">
        <v>20</v>
      </c>
      <c r="K22" s="121">
        <v>1.4292154709542566</v>
      </c>
      <c r="L22" s="121">
        <v>0.98751236676395127</v>
      </c>
      <c r="M22" s="121"/>
      <c r="N22" s="122" t="s">
        <v>20</v>
      </c>
      <c r="O22" s="121">
        <v>1.3308059451353482</v>
      </c>
      <c r="P22" s="121">
        <v>1.0479807626894762</v>
      </c>
      <c r="Q22" s="121"/>
    </row>
    <row r="23" spans="1:18" s="128" customFormat="1" ht="11.25" customHeight="1" x14ac:dyDescent="0.15">
      <c r="A23" s="421" t="s">
        <v>576</v>
      </c>
      <c r="B23" s="422"/>
      <c r="C23" s="422"/>
      <c r="D23" s="422"/>
      <c r="E23" s="422"/>
      <c r="F23" s="422"/>
      <c r="G23" s="422"/>
      <c r="H23" s="422"/>
      <c r="I23" s="422"/>
      <c r="J23" s="126" t="s">
        <v>21</v>
      </c>
      <c r="K23" s="127">
        <v>1.0559763233664776</v>
      </c>
      <c r="L23" s="127">
        <v>0.65782445498851394</v>
      </c>
      <c r="M23" s="127"/>
      <c r="N23" s="126" t="s">
        <v>21</v>
      </c>
      <c r="O23" s="127">
        <v>1.0989062077149609</v>
      </c>
      <c r="P23" s="127">
        <v>0.76506443015438819</v>
      </c>
      <c r="Q23" s="127"/>
    </row>
    <row r="24" spans="1:18" ht="19.5" customHeight="1" x14ac:dyDescent="0.15">
      <c r="A24" s="417"/>
      <c r="B24" s="417"/>
      <c r="C24" s="417"/>
      <c r="D24" s="417"/>
      <c r="E24" s="417"/>
      <c r="F24" s="417"/>
      <c r="G24" s="417"/>
      <c r="H24" s="417"/>
      <c r="I24" s="417"/>
      <c r="J24" s="126" t="s">
        <v>22</v>
      </c>
      <c r="K24" s="121">
        <v>0.66961681982012766</v>
      </c>
      <c r="L24" s="121">
        <v>0.36281650373369251</v>
      </c>
      <c r="M24" s="121"/>
      <c r="N24" s="126" t="s">
        <v>22</v>
      </c>
      <c r="O24" s="121">
        <v>0.76831508393846981</v>
      </c>
      <c r="P24" s="121">
        <v>0.43343587925806731</v>
      </c>
      <c r="Q24" s="121"/>
      <c r="R24" s="181"/>
    </row>
    <row r="25" spans="1:18" ht="19.5" customHeight="1" x14ac:dyDescent="0.15">
      <c r="J25" s="122" t="s">
        <v>197</v>
      </c>
      <c r="K25" s="121">
        <v>0.37264756558852447</v>
      </c>
      <c r="L25" s="121">
        <v>0.20096850564717794</v>
      </c>
      <c r="M25" s="121"/>
      <c r="N25" s="122" t="s">
        <v>197</v>
      </c>
      <c r="O25" s="121">
        <v>0.4982564049520401</v>
      </c>
      <c r="P25" s="121">
        <v>0.20138568928078174</v>
      </c>
      <c r="Q25" s="121"/>
    </row>
    <row r="31" spans="1:18" x14ac:dyDescent="0.15">
      <c r="P31" s="123"/>
    </row>
    <row r="32" spans="1:18" x14ac:dyDescent="0.15">
      <c r="L32" s="125"/>
      <c r="M32" s="125"/>
      <c r="O32" s="125"/>
      <c r="P32" s="125"/>
    </row>
    <row r="33" spans="12:16" x14ac:dyDescent="0.15">
      <c r="L33" s="125"/>
      <c r="M33" s="125"/>
      <c r="O33" s="125"/>
      <c r="P33" s="125"/>
    </row>
    <row r="34" spans="12:16" x14ac:dyDescent="0.15">
      <c r="L34" s="125"/>
      <c r="M34" s="125"/>
      <c r="O34" s="125"/>
      <c r="P34" s="125"/>
    </row>
    <row r="35" spans="12:16" x14ac:dyDescent="0.15">
      <c r="L35" s="125"/>
      <c r="M35" s="125"/>
      <c r="O35" s="125"/>
      <c r="P35" s="125"/>
    </row>
    <row r="36" spans="12:16" x14ac:dyDescent="0.15">
      <c r="L36" s="125"/>
      <c r="M36" s="125"/>
      <c r="O36" s="125"/>
      <c r="P36" s="125"/>
    </row>
    <row r="37" spans="12:16" x14ac:dyDescent="0.15">
      <c r="L37" s="125"/>
      <c r="M37" s="125"/>
      <c r="O37" s="125"/>
      <c r="P37" s="125"/>
    </row>
    <row r="38" spans="12:16" x14ac:dyDescent="0.15">
      <c r="L38" s="125"/>
      <c r="M38" s="125"/>
      <c r="O38" s="125"/>
      <c r="P38" s="125"/>
    </row>
    <row r="39" spans="12:16" x14ac:dyDescent="0.15">
      <c r="L39" s="125"/>
      <c r="M39" s="125"/>
      <c r="O39" s="125"/>
      <c r="P39" s="125"/>
    </row>
    <row r="40" spans="12:16" x14ac:dyDescent="0.15">
      <c r="L40" s="125"/>
      <c r="M40" s="125"/>
      <c r="O40" s="125"/>
      <c r="P40" s="125"/>
    </row>
    <row r="41" spans="12:16" x14ac:dyDescent="0.15">
      <c r="L41" s="125"/>
      <c r="M41" s="125"/>
      <c r="O41" s="125"/>
      <c r="P41" s="125"/>
    </row>
    <row r="42" spans="12:16" x14ac:dyDescent="0.15">
      <c r="L42" s="125"/>
      <c r="M42" s="125"/>
      <c r="O42" s="125"/>
      <c r="P42" s="125"/>
    </row>
    <row r="43" spans="12:16" x14ac:dyDescent="0.15">
      <c r="L43" s="125"/>
      <c r="M43" s="125"/>
      <c r="O43" s="125"/>
      <c r="P43" s="125"/>
    </row>
    <row r="44" spans="12:16" x14ac:dyDescent="0.15">
      <c r="L44" s="125"/>
      <c r="M44" s="125"/>
      <c r="O44" s="125"/>
      <c r="P44" s="125"/>
    </row>
    <row r="45" spans="12:16" x14ac:dyDescent="0.15">
      <c r="L45" s="125"/>
      <c r="M45" s="125"/>
      <c r="O45" s="125"/>
      <c r="P45" s="125"/>
    </row>
    <row r="46" spans="12:16" x14ac:dyDescent="0.15">
      <c r="L46" s="125"/>
      <c r="M46" s="125"/>
      <c r="O46" s="125"/>
      <c r="P46" s="125"/>
    </row>
    <row r="47" spans="12:16" x14ac:dyDescent="0.15">
      <c r="L47" s="125"/>
      <c r="M47" s="125"/>
      <c r="O47" s="125"/>
      <c r="P47" s="125"/>
    </row>
    <row r="48" spans="12:16" x14ac:dyDescent="0.15">
      <c r="L48" s="125"/>
      <c r="M48" s="125"/>
      <c r="O48" s="125"/>
      <c r="P48" s="125"/>
    </row>
    <row r="49" spans="12:16" x14ac:dyDescent="0.15">
      <c r="L49" s="125"/>
      <c r="M49" s="125"/>
      <c r="O49" s="125"/>
      <c r="P49" s="125"/>
    </row>
    <row r="50" spans="12:16" x14ac:dyDescent="0.15">
      <c r="L50" s="125"/>
      <c r="M50" s="125"/>
      <c r="O50" s="125"/>
      <c r="P50" s="125"/>
    </row>
    <row r="51" spans="12:16" x14ac:dyDescent="0.15">
      <c r="L51" s="125"/>
      <c r="M51" s="125"/>
      <c r="O51" s="125"/>
      <c r="P51" s="125"/>
    </row>
  </sheetData>
  <mergeCells count="10">
    <mergeCell ref="A1:I1"/>
    <mergeCell ref="A24:I24"/>
    <mergeCell ref="B6:D6"/>
    <mergeCell ref="G6:I6"/>
    <mergeCell ref="E6:F6"/>
    <mergeCell ref="A23:I23"/>
    <mergeCell ref="A5:I5"/>
    <mergeCell ref="A2:I2"/>
    <mergeCell ref="A4:I4"/>
    <mergeCell ref="A3:I3"/>
  </mergeCells>
  <phoneticPr fontId="3" type="noConversion"/>
  <pageMargins left="1.05" right="1.05" top="0.5" bottom="0.25" header="0" footer="0"/>
  <pageSetup scale="95" orientation="portrait" r:id="rId1"/>
  <headerFooter alignWithMargins="0"/>
  <colBreaks count="1" manualBreakCount="1">
    <brk id="9" min="1" max="2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showGridLines="0" view="pageLayout" zoomScale="130" zoomScaleNormal="115" zoomScaleSheetLayoutView="100" zoomScalePageLayoutView="130" workbookViewId="0">
      <selection sqref="A1:D1"/>
    </sheetView>
  </sheetViews>
  <sheetFormatPr defaultRowHeight="8.25" x14ac:dyDescent="0.15"/>
  <cols>
    <col min="1" max="1" width="13.28515625" style="2" customWidth="1"/>
    <col min="2" max="4" width="8.5703125" style="2" customWidth="1"/>
    <col min="5" max="16384" width="9.140625" style="2"/>
  </cols>
  <sheetData>
    <row r="1" spans="1:4" ht="10.5" customHeight="1" x14ac:dyDescent="0.15">
      <c r="A1" s="411" t="s">
        <v>348</v>
      </c>
      <c r="B1" s="411"/>
      <c r="C1" s="411"/>
      <c r="D1" s="411"/>
    </row>
    <row r="2" spans="1:4" ht="21.75" customHeight="1" x14ac:dyDescent="0.15">
      <c r="A2" s="388" t="s">
        <v>481</v>
      </c>
      <c r="B2" s="388"/>
      <c r="C2" s="388"/>
      <c r="D2" s="388"/>
    </row>
    <row r="3" spans="1:4" ht="28.5" customHeight="1" x14ac:dyDescent="0.15">
      <c r="A3" s="397" t="s">
        <v>494</v>
      </c>
      <c r="B3" s="397"/>
      <c r="C3" s="397"/>
      <c r="D3" s="397"/>
    </row>
    <row r="4" spans="1:4" ht="7.5" customHeight="1" x14ac:dyDescent="0.15">
      <c r="A4" s="393"/>
      <c r="B4" s="393"/>
      <c r="C4" s="393"/>
      <c r="D4" s="393"/>
    </row>
    <row r="5" spans="1:4" ht="18" customHeight="1" x14ac:dyDescent="0.15">
      <c r="A5" s="408" t="s">
        <v>492</v>
      </c>
      <c r="B5" s="404"/>
      <c r="C5" s="404"/>
      <c r="D5" s="404"/>
    </row>
    <row r="6" spans="1:4" ht="9.1999999999999993" customHeight="1" x14ac:dyDescent="0.15">
      <c r="B6" s="22" t="s">
        <v>2</v>
      </c>
      <c r="C6" s="22" t="s">
        <v>32</v>
      </c>
      <c r="D6" s="22" t="s">
        <v>34</v>
      </c>
    </row>
    <row r="7" spans="1:4" ht="9.1999999999999993" customHeight="1" x14ac:dyDescent="0.15">
      <c r="A7" s="53" t="s">
        <v>266</v>
      </c>
      <c r="B7" s="69">
        <v>35</v>
      </c>
      <c r="C7" s="69">
        <v>34</v>
      </c>
      <c r="D7" s="69">
        <v>37</v>
      </c>
    </row>
    <row r="8" spans="1:4" ht="9.1999999999999993" customHeight="1" x14ac:dyDescent="0.15">
      <c r="A8" s="53" t="s">
        <v>267</v>
      </c>
      <c r="B8" s="69">
        <v>42</v>
      </c>
      <c r="C8" s="69">
        <v>41</v>
      </c>
      <c r="D8" s="69">
        <v>43</v>
      </c>
    </row>
    <row r="9" spans="1:4" ht="9.1999999999999993" customHeight="1" x14ac:dyDescent="0.15">
      <c r="A9" s="133" t="s">
        <v>63</v>
      </c>
      <c r="B9" s="70">
        <v>39</v>
      </c>
      <c r="C9" s="70">
        <v>38</v>
      </c>
      <c r="D9" s="70">
        <v>39</v>
      </c>
    </row>
    <row r="10" spans="1:4" ht="9.1999999999999993" customHeight="1" x14ac:dyDescent="0.15">
      <c r="A10" s="133" t="s">
        <v>67</v>
      </c>
      <c r="B10" s="70">
        <v>43</v>
      </c>
      <c r="C10" s="70">
        <v>42</v>
      </c>
      <c r="D10" s="70">
        <v>43</v>
      </c>
    </row>
    <row r="11" spans="1:4" ht="9.1999999999999993" customHeight="1" x14ac:dyDescent="0.15">
      <c r="A11" s="133" t="s">
        <v>65</v>
      </c>
      <c r="B11" s="70">
        <v>47</v>
      </c>
      <c r="C11" s="70">
        <v>46</v>
      </c>
      <c r="D11" s="70">
        <v>48</v>
      </c>
    </row>
    <row r="12" spans="1:4" ht="9.1999999999999993" customHeight="1" x14ac:dyDescent="0.15">
      <c r="A12" s="133" t="s">
        <v>64</v>
      </c>
      <c r="B12" s="70">
        <v>38</v>
      </c>
      <c r="C12" s="70">
        <v>36</v>
      </c>
      <c r="D12" s="70">
        <v>40</v>
      </c>
    </row>
    <row r="13" spans="1:4" ht="9.1999999999999993" customHeight="1" x14ac:dyDescent="0.15">
      <c r="A13" s="133" t="s">
        <v>66</v>
      </c>
      <c r="B13" s="70">
        <v>43</v>
      </c>
      <c r="C13" s="70">
        <v>42</v>
      </c>
      <c r="D13" s="70">
        <v>44</v>
      </c>
    </row>
    <row r="14" spans="1:4" ht="9.1999999999999993" customHeight="1" x14ac:dyDescent="0.15">
      <c r="A14" s="133" t="s">
        <v>62</v>
      </c>
      <c r="B14" s="70">
        <v>43</v>
      </c>
      <c r="C14" s="70">
        <v>43</v>
      </c>
      <c r="D14" s="70">
        <v>43</v>
      </c>
    </row>
    <row r="15" spans="1:4" ht="9.1999999999999993" customHeight="1" thickBot="1" x14ac:dyDescent="0.2">
      <c r="A15" s="133" t="s">
        <v>204</v>
      </c>
      <c r="B15" s="70">
        <v>48</v>
      </c>
      <c r="C15" s="70">
        <v>47</v>
      </c>
      <c r="D15" s="70">
        <v>49</v>
      </c>
    </row>
    <row r="16" spans="1:4" ht="9.1999999999999993" customHeight="1" x14ac:dyDescent="0.15">
      <c r="A16" s="281" t="s">
        <v>211</v>
      </c>
      <c r="B16" s="282">
        <v>37</v>
      </c>
      <c r="C16" s="282">
        <v>36</v>
      </c>
      <c r="D16" s="282">
        <v>38</v>
      </c>
    </row>
    <row r="17" spans="1:6" ht="32.25" customHeight="1" x14ac:dyDescent="0.15">
      <c r="A17" s="427" t="s">
        <v>428</v>
      </c>
      <c r="B17" s="428"/>
      <c r="C17" s="428"/>
      <c r="D17" s="428"/>
    </row>
    <row r="18" spans="1:6" ht="21.75" customHeight="1" x14ac:dyDescent="0.15">
      <c r="A18" s="429" t="s">
        <v>576</v>
      </c>
      <c r="B18" s="428"/>
      <c r="C18" s="428"/>
      <c r="D18" s="428"/>
    </row>
    <row r="19" spans="1:6" ht="18" customHeight="1" x14ac:dyDescent="0.15">
      <c r="A19" s="392"/>
      <c r="B19" s="392"/>
      <c r="C19" s="392"/>
      <c r="D19" s="392"/>
    </row>
    <row r="23" spans="1:6" ht="12.75" customHeight="1" x14ac:dyDescent="0.15"/>
    <row r="26" spans="1:6" ht="13.5" customHeight="1" x14ac:dyDescent="0.15">
      <c r="F26" s="30"/>
    </row>
    <row r="29" spans="1:6" ht="13.5" customHeight="1" x14ac:dyDescent="0.15"/>
    <row r="52" ht="13.5" customHeight="1" x14ac:dyDescent="0.15"/>
    <row r="58" ht="12.75" customHeight="1" x14ac:dyDescent="0.15"/>
    <row r="59" ht="12.75" customHeight="1" x14ac:dyDescent="0.15"/>
    <row r="62" ht="12.75" customHeight="1" x14ac:dyDescent="0.15"/>
    <row r="64" ht="12.75" customHeight="1" x14ac:dyDescent="0.15"/>
    <row r="65" ht="12.75" customHeight="1" x14ac:dyDescent="0.15"/>
    <row r="68" ht="12.75" customHeight="1" x14ac:dyDescent="0.15"/>
    <row r="70" ht="12.75" customHeight="1" x14ac:dyDescent="0.15"/>
  </sheetData>
  <mergeCells count="8">
    <mergeCell ref="A1:D1"/>
    <mergeCell ref="A19:D19"/>
    <mergeCell ref="A2:D2"/>
    <mergeCell ref="A4:D4"/>
    <mergeCell ref="A5:D5"/>
    <mergeCell ref="A17:D17"/>
    <mergeCell ref="A3:D3"/>
    <mergeCell ref="A18:D18"/>
  </mergeCells>
  <phoneticPr fontId="3" type="noConversion"/>
  <pageMargins left="1.05" right="1.05" top="0.5" bottom="0.25" header="0" footer="0"/>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showGridLines="0" view="pageLayout" zoomScale="130" zoomScaleNormal="115" zoomScaleSheetLayoutView="100" zoomScalePageLayoutView="130" workbookViewId="0">
      <selection sqref="A1:D1"/>
    </sheetView>
  </sheetViews>
  <sheetFormatPr defaultRowHeight="8.25" x14ac:dyDescent="0.15"/>
  <cols>
    <col min="1" max="1" width="10.42578125" style="2" customWidth="1"/>
    <col min="2" max="3" width="10.28515625" style="2" customWidth="1"/>
    <col min="4" max="4" width="8.140625" style="2" customWidth="1"/>
    <col min="5" max="5" width="9.140625" style="2"/>
    <col min="6" max="7" width="12" style="2" customWidth="1"/>
    <col min="8" max="16384" width="9.140625" style="2"/>
  </cols>
  <sheetData>
    <row r="1" spans="1:5" ht="10.5" customHeight="1" x14ac:dyDescent="0.15">
      <c r="A1" s="411" t="s">
        <v>349</v>
      </c>
      <c r="B1" s="411"/>
      <c r="C1" s="411"/>
      <c r="D1" s="411"/>
    </row>
    <row r="2" spans="1:5" ht="21.75" customHeight="1" x14ac:dyDescent="0.15">
      <c r="A2" s="402" t="s">
        <v>495</v>
      </c>
      <c r="B2" s="402"/>
      <c r="C2" s="402"/>
      <c r="D2" s="402"/>
    </row>
    <row r="3" spans="1:5" ht="17.25" customHeight="1" x14ac:dyDescent="0.15">
      <c r="A3" s="400" t="s">
        <v>496</v>
      </c>
      <c r="B3" s="400"/>
      <c r="C3" s="400"/>
      <c r="D3" s="400"/>
    </row>
    <row r="4" spans="1:5" ht="7.5" customHeight="1" x14ac:dyDescent="0.15">
      <c r="A4" s="393"/>
      <c r="B4" s="393"/>
      <c r="C4" s="393"/>
      <c r="D4" s="393"/>
      <c r="E4" s="29"/>
    </row>
    <row r="5" spans="1:5" ht="18.75" customHeight="1" x14ac:dyDescent="0.15">
      <c r="A5" s="404" t="s">
        <v>497</v>
      </c>
      <c r="B5" s="404"/>
      <c r="C5" s="404"/>
      <c r="D5" s="404"/>
      <c r="E5" s="71"/>
    </row>
    <row r="6" spans="1:5" ht="17.25" customHeight="1" x14ac:dyDescent="0.15">
      <c r="A6" s="386" t="s">
        <v>492</v>
      </c>
      <c r="B6" s="387"/>
      <c r="C6" s="387"/>
      <c r="D6" s="387"/>
    </row>
    <row r="7" spans="1:5" ht="18.75" customHeight="1" x14ac:dyDescent="0.15">
      <c r="B7" s="22" t="s">
        <v>69</v>
      </c>
      <c r="C7" s="22" t="s">
        <v>68</v>
      </c>
      <c r="D7" s="22" t="s">
        <v>71</v>
      </c>
    </row>
    <row r="8" spans="1:5" ht="9.1999999999999993" customHeight="1" x14ac:dyDescent="0.15">
      <c r="A8" s="31" t="s">
        <v>272</v>
      </c>
      <c r="B8" s="74">
        <v>10289184</v>
      </c>
      <c r="C8" s="74">
        <v>38041430</v>
      </c>
      <c r="D8" s="34">
        <f>(B8/C8)*100</f>
        <v>27.047311312955376</v>
      </c>
      <c r="E8" s="27"/>
    </row>
    <row r="9" spans="1:5" ht="9.1999999999999993" customHeight="1" x14ac:dyDescent="0.15">
      <c r="A9" s="31" t="s">
        <v>297</v>
      </c>
      <c r="B9" s="74">
        <v>4446908</v>
      </c>
      <c r="C9" s="74">
        <v>19570261</v>
      </c>
      <c r="D9" s="34">
        <f t="shared" ref="D9:D63" si="0">(B9/C9)*100</f>
        <v>22.722783308817394</v>
      </c>
      <c r="E9" s="27"/>
    </row>
    <row r="10" spans="1:5" ht="9.1999999999999993" customHeight="1" x14ac:dyDescent="0.15">
      <c r="A10" s="31" t="s">
        <v>306</v>
      </c>
      <c r="B10" s="74">
        <v>4225254</v>
      </c>
      <c r="C10" s="74">
        <v>26059203</v>
      </c>
      <c r="D10" s="34">
        <f t="shared" si="0"/>
        <v>16.214056891916456</v>
      </c>
      <c r="E10" s="27"/>
    </row>
    <row r="11" spans="1:5" ht="9.1999999999999993" customHeight="1" x14ac:dyDescent="0.15">
      <c r="A11" s="31" t="s">
        <v>277</v>
      </c>
      <c r="B11" s="74">
        <v>3762732</v>
      </c>
      <c r="C11" s="74">
        <v>19317568</v>
      </c>
      <c r="D11" s="34">
        <f t="shared" si="0"/>
        <v>19.478290434903606</v>
      </c>
      <c r="E11" s="27"/>
    </row>
    <row r="12" spans="1:5" ht="9.1999999999999993" customHeight="1" x14ac:dyDescent="0.15">
      <c r="A12" s="31" t="s">
        <v>295</v>
      </c>
      <c r="B12" s="74">
        <v>1875742</v>
      </c>
      <c r="C12" s="74">
        <v>8864590</v>
      </c>
      <c r="D12" s="34">
        <f t="shared" si="0"/>
        <v>21.159940843287732</v>
      </c>
      <c r="E12" s="27"/>
    </row>
    <row r="13" spans="1:5" ht="9.1999999999999993" customHeight="1" x14ac:dyDescent="0.15">
      <c r="A13" s="31" t="s">
        <v>281</v>
      </c>
      <c r="B13" s="74">
        <v>1782644</v>
      </c>
      <c r="C13" s="74">
        <v>12875255</v>
      </c>
      <c r="D13" s="34">
        <f t="shared" si="0"/>
        <v>13.845504419135777</v>
      </c>
      <c r="E13" s="27"/>
    </row>
    <row r="14" spans="1:5" ht="9.1999999999999993" customHeight="1" x14ac:dyDescent="0.15">
      <c r="A14" s="31" t="s">
        <v>287</v>
      </c>
      <c r="B14" s="74">
        <v>1002206</v>
      </c>
      <c r="C14" s="74">
        <v>6646144</v>
      </c>
      <c r="D14" s="34">
        <f t="shared" si="0"/>
        <v>15.079510765941876</v>
      </c>
      <c r="E14" s="27"/>
    </row>
    <row r="15" spans="1:5" ht="9.1999999999999993" customHeight="1" x14ac:dyDescent="0.15">
      <c r="A15" s="31" t="s">
        <v>555</v>
      </c>
      <c r="B15" s="74">
        <v>948152</v>
      </c>
      <c r="C15" s="74">
        <v>8185867</v>
      </c>
      <c r="D15" s="34">
        <f t="shared" si="0"/>
        <v>11.582792635160088</v>
      </c>
      <c r="E15" s="27"/>
    </row>
    <row r="16" spans="1:5" ht="9.1999999999999993" customHeight="1" x14ac:dyDescent="0.15">
      <c r="A16" s="31" t="s">
        <v>278</v>
      </c>
      <c r="B16" s="74">
        <v>941443</v>
      </c>
      <c r="C16" s="74">
        <v>9919945</v>
      </c>
      <c r="D16" s="34">
        <f t="shared" si="0"/>
        <v>9.490405440755973</v>
      </c>
      <c r="E16" s="27"/>
    </row>
    <row r="17" spans="1:5" ht="9.1999999999999993" customHeight="1" x14ac:dyDescent="0.15">
      <c r="A17" s="31" t="s">
        <v>308</v>
      </c>
      <c r="B17" s="74">
        <v>911517</v>
      </c>
      <c r="C17" s="74">
        <v>6897012</v>
      </c>
      <c r="D17" s="34">
        <f t="shared" si="0"/>
        <v>13.216114456521172</v>
      </c>
      <c r="E17" s="27"/>
    </row>
    <row r="18" spans="1:5" ht="9.1999999999999993" customHeight="1" x14ac:dyDescent="0.15">
      <c r="A18" s="31"/>
      <c r="B18" s="74"/>
      <c r="C18" s="74"/>
      <c r="D18" s="34"/>
      <c r="E18" s="27"/>
    </row>
    <row r="19" spans="1:5" ht="9.1999999999999993" customHeight="1" x14ac:dyDescent="0.15">
      <c r="A19" s="31" t="s">
        <v>435</v>
      </c>
      <c r="B19" s="74">
        <v>888922</v>
      </c>
      <c r="C19" s="74">
        <v>6553255</v>
      </c>
      <c r="D19" s="34">
        <f t="shared" si="0"/>
        <v>13.564587369177609</v>
      </c>
      <c r="E19" s="27"/>
    </row>
    <row r="20" spans="1:5" ht="9.1999999999999993" customHeight="1" x14ac:dyDescent="0.15">
      <c r="A20" s="31" t="s">
        <v>286</v>
      </c>
      <c r="B20" s="74">
        <v>829935</v>
      </c>
      <c r="C20" s="74">
        <v>5884563</v>
      </c>
      <c r="D20" s="34">
        <f t="shared" si="0"/>
        <v>14.10359613789503</v>
      </c>
      <c r="E20" s="27"/>
    </row>
    <row r="21" spans="1:5" ht="9.1999999999999993" customHeight="1" x14ac:dyDescent="0.15">
      <c r="A21" s="31" t="s">
        <v>302</v>
      </c>
      <c r="B21" s="74">
        <v>766128</v>
      </c>
      <c r="C21" s="74">
        <v>12763536</v>
      </c>
      <c r="D21" s="34">
        <f t="shared" si="0"/>
        <v>6.0024745493725256</v>
      </c>
      <c r="E21" s="27"/>
    </row>
    <row r="22" spans="1:5" ht="9.1999999999999993" customHeight="1" x14ac:dyDescent="0.15">
      <c r="A22" s="31" t="s">
        <v>298</v>
      </c>
      <c r="B22" s="74">
        <v>753538</v>
      </c>
      <c r="C22" s="74">
        <v>9752073</v>
      </c>
      <c r="D22" s="34">
        <f t="shared" si="0"/>
        <v>7.7269520029228653</v>
      </c>
      <c r="E22" s="27"/>
    </row>
    <row r="23" spans="1:5" ht="9.1999999999999993" customHeight="1" x14ac:dyDescent="0.15">
      <c r="A23" s="31" t="s">
        <v>288</v>
      </c>
      <c r="B23" s="74">
        <v>600745</v>
      </c>
      <c r="C23" s="74">
        <v>9883360</v>
      </c>
      <c r="D23" s="34">
        <f t="shared" si="0"/>
        <v>6.0783478493144036</v>
      </c>
      <c r="E23" s="27"/>
    </row>
    <row r="24" spans="1:5" ht="9.1999999999999993" customHeight="1" x14ac:dyDescent="0.15">
      <c r="A24" s="31" t="s">
        <v>293</v>
      </c>
      <c r="B24" s="74">
        <v>525105</v>
      </c>
      <c r="C24" s="74">
        <v>2758931</v>
      </c>
      <c r="D24" s="34">
        <f t="shared" si="0"/>
        <v>19.032915284941883</v>
      </c>
      <c r="E24" s="27"/>
    </row>
    <row r="25" spans="1:5" ht="9.1999999999999993" customHeight="1" x14ac:dyDescent="0.15">
      <c r="A25" s="31" t="s">
        <v>273</v>
      </c>
      <c r="B25" s="74">
        <v>511265</v>
      </c>
      <c r="C25" s="74">
        <v>5187582</v>
      </c>
      <c r="D25" s="34">
        <f t="shared" si="0"/>
        <v>9.8555550543586588</v>
      </c>
      <c r="E25" s="27"/>
    </row>
    <row r="26" spans="1:5" ht="9.1999999999999993" customHeight="1" x14ac:dyDescent="0.15">
      <c r="A26" s="31" t="s">
        <v>274</v>
      </c>
      <c r="B26" s="74">
        <v>486104</v>
      </c>
      <c r="C26" s="74">
        <v>3590347</v>
      </c>
      <c r="D26" s="34">
        <f t="shared" si="0"/>
        <v>13.539192729839206</v>
      </c>
      <c r="E26" s="27"/>
    </row>
    <row r="27" spans="1:5" ht="9.1999999999999993" customHeight="1" x14ac:dyDescent="0.15">
      <c r="A27" s="31" t="s">
        <v>300</v>
      </c>
      <c r="B27" s="74">
        <v>437697</v>
      </c>
      <c r="C27" s="74">
        <v>11544225</v>
      </c>
      <c r="D27" s="34">
        <f t="shared" si="0"/>
        <v>3.7914801556622466</v>
      </c>
      <c r="E27" s="27"/>
    </row>
    <row r="28" spans="1:5" ht="9.1999999999999993" customHeight="1" x14ac:dyDescent="0.15">
      <c r="A28" s="31" t="s">
        <v>289</v>
      </c>
      <c r="B28" s="74">
        <v>403286</v>
      </c>
      <c r="C28" s="74">
        <v>5379139</v>
      </c>
      <c r="D28" s="34">
        <f t="shared" si="0"/>
        <v>7.4972221390821092</v>
      </c>
      <c r="E28" s="27"/>
    </row>
    <row r="29" spans="1:5" ht="9.1999999999999993" customHeight="1" x14ac:dyDescent="0.15">
      <c r="A29" s="31"/>
      <c r="B29" s="74"/>
      <c r="C29" s="74"/>
      <c r="D29" s="34"/>
      <c r="E29" s="27"/>
    </row>
    <row r="30" spans="1:5" ht="9.1999999999999993" customHeight="1" x14ac:dyDescent="0.15">
      <c r="A30" s="31" t="s">
        <v>301</v>
      </c>
      <c r="B30" s="74">
        <v>369759</v>
      </c>
      <c r="C30" s="74">
        <v>3899353</v>
      </c>
      <c r="D30" s="34">
        <f t="shared" si="0"/>
        <v>9.4825731345687352</v>
      </c>
      <c r="E30" s="27"/>
    </row>
    <row r="31" spans="1:5" ht="9.1999999999999993" customHeight="1" x14ac:dyDescent="0.15">
      <c r="A31" s="31" t="s">
        <v>556</v>
      </c>
      <c r="B31" s="74">
        <v>302512</v>
      </c>
      <c r="C31" s="74">
        <v>6537334</v>
      </c>
      <c r="D31" s="34">
        <f t="shared" si="0"/>
        <v>4.6274521081529567</v>
      </c>
      <c r="E31" s="27"/>
    </row>
    <row r="32" spans="1:5" ht="9.1999999999999993" customHeight="1" x14ac:dyDescent="0.15">
      <c r="A32" s="31" t="s">
        <v>305</v>
      </c>
      <c r="B32" s="74">
        <v>282541</v>
      </c>
      <c r="C32" s="74">
        <v>6456243</v>
      </c>
      <c r="D32" s="34">
        <f t="shared" si="0"/>
        <v>4.3762448222596335</v>
      </c>
      <c r="E32" s="27"/>
    </row>
    <row r="33" spans="1:5" ht="9.1999999999999993" customHeight="1" x14ac:dyDescent="0.15">
      <c r="A33" s="31" t="s">
        <v>310</v>
      </c>
      <c r="B33" s="74">
        <v>265775</v>
      </c>
      <c r="C33" s="74">
        <v>5726398</v>
      </c>
      <c r="D33" s="34">
        <f t="shared" si="0"/>
        <v>4.6412247280052839</v>
      </c>
      <c r="E33" s="27"/>
    </row>
    <row r="34" spans="1:5" ht="9.1999999999999993" customHeight="1" x14ac:dyDescent="0.15">
      <c r="A34" s="31" t="s">
        <v>279</v>
      </c>
      <c r="B34" s="74">
        <v>248554</v>
      </c>
      <c r="C34" s="74">
        <v>1392313</v>
      </c>
      <c r="D34" s="34">
        <f t="shared" si="0"/>
        <v>17.851876697265627</v>
      </c>
      <c r="E34" s="27"/>
    </row>
    <row r="35" spans="1:5" ht="9.1999999999999993" customHeight="1" x14ac:dyDescent="0.15">
      <c r="A35" s="31" t="s">
        <v>557</v>
      </c>
      <c r="B35" s="74">
        <v>236249</v>
      </c>
      <c r="C35" s="74">
        <v>2855287</v>
      </c>
      <c r="D35" s="34">
        <f t="shared" si="0"/>
        <v>8.2740894347923692</v>
      </c>
      <c r="E35" s="27"/>
    </row>
    <row r="36" spans="1:5" ht="9.1999999999999993" customHeight="1" x14ac:dyDescent="0.15">
      <c r="A36" s="31" t="s">
        <v>291</v>
      </c>
      <c r="B36" s="74">
        <v>226334</v>
      </c>
      <c r="C36" s="74">
        <v>6021988</v>
      </c>
      <c r="D36" s="34">
        <f t="shared" si="0"/>
        <v>3.7584598308731265</v>
      </c>
      <c r="E36" s="27"/>
    </row>
    <row r="37" spans="1:5" ht="9.1999999999999993" customHeight="1" x14ac:dyDescent="0.15">
      <c r="A37" s="31" t="s">
        <v>304</v>
      </c>
      <c r="B37" s="74">
        <v>221335</v>
      </c>
      <c r="C37" s="74">
        <v>4723723</v>
      </c>
      <c r="D37" s="34">
        <f t="shared" si="0"/>
        <v>4.6856049772605211</v>
      </c>
      <c r="E37" s="27"/>
    </row>
    <row r="38" spans="1:5" ht="9.1999999999999993" customHeight="1" x14ac:dyDescent="0.15">
      <c r="A38" s="31" t="s">
        <v>558</v>
      </c>
      <c r="B38" s="74">
        <v>212158</v>
      </c>
      <c r="C38" s="74">
        <v>3814820</v>
      </c>
      <c r="D38" s="34">
        <f t="shared" si="0"/>
        <v>5.5614157417650114</v>
      </c>
      <c r="E38" s="27"/>
    </row>
    <row r="39" spans="1:5" ht="9.1999999999999993" customHeight="1" x14ac:dyDescent="0.15">
      <c r="A39" s="31" t="s">
        <v>296</v>
      </c>
      <c r="B39" s="74">
        <v>194388</v>
      </c>
      <c r="C39" s="74">
        <v>2085538</v>
      </c>
      <c r="D39" s="34">
        <f t="shared" si="0"/>
        <v>9.3207603985158745</v>
      </c>
      <c r="E39" s="27"/>
    </row>
    <row r="40" spans="1:5" ht="9.1999999999999993" customHeight="1" x14ac:dyDescent="0.15">
      <c r="A40" s="31"/>
      <c r="B40" s="74"/>
      <c r="C40" s="74"/>
      <c r="D40" s="34"/>
      <c r="E40" s="27"/>
    </row>
    <row r="41" spans="1:5" ht="9.1999999999999993" customHeight="1" x14ac:dyDescent="0.15">
      <c r="A41" s="31" t="s">
        <v>283</v>
      </c>
      <c r="B41" s="74">
        <v>188240</v>
      </c>
      <c r="C41" s="74">
        <v>2885905</v>
      </c>
      <c r="D41" s="34">
        <f t="shared" si="0"/>
        <v>6.5227372349401662</v>
      </c>
      <c r="E41" s="27"/>
    </row>
    <row r="42" spans="1:5" ht="9.1999999999999993" customHeight="1" x14ac:dyDescent="0.15">
      <c r="A42" s="31" t="s">
        <v>284</v>
      </c>
      <c r="B42" s="74">
        <v>164396</v>
      </c>
      <c r="C42" s="74">
        <v>4601893</v>
      </c>
      <c r="D42" s="34">
        <f t="shared" si="0"/>
        <v>3.5723559848088602</v>
      </c>
      <c r="E42" s="27"/>
    </row>
    <row r="43" spans="1:5" ht="9.1999999999999993" customHeight="1" x14ac:dyDescent="0.15">
      <c r="A43" s="31" t="s">
        <v>325</v>
      </c>
      <c r="B43" s="74">
        <v>162539</v>
      </c>
      <c r="C43" s="74">
        <v>4822023</v>
      </c>
      <c r="D43" s="34">
        <f t="shared" si="0"/>
        <v>3.3707636815502537</v>
      </c>
      <c r="E43" s="27"/>
    </row>
    <row r="44" spans="1:5" ht="9.1999999999999993" customHeight="1" x14ac:dyDescent="0.15">
      <c r="A44" s="31" t="s">
        <v>303</v>
      </c>
      <c r="B44" s="74">
        <v>142232</v>
      </c>
      <c r="C44" s="74">
        <v>1050292</v>
      </c>
      <c r="D44" s="34">
        <f t="shared" si="0"/>
        <v>13.542138757602649</v>
      </c>
      <c r="E44" s="27"/>
    </row>
    <row r="45" spans="1:5" ht="9.1999999999999993" customHeight="1" x14ac:dyDescent="0.15">
      <c r="A45" s="31" t="s">
        <v>559</v>
      </c>
      <c r="B45" s="74">
        <v>133744</v>
      </c>
      <c r="C45" s="74">
        <v>4380415</v>
      </c>
      <c r="D45" s="34">
        <f t="shared" si="0"/>
        <v>3.0532266919915121</v>
      </c>
      <c r="E45" s="27"/>
    </row>
    <row r="46" spans="1:5" ht="9.1999999999999993" customHeight="1" x14ac:dyDescent="0.15">
      <c r="A46" s="31" t="s">
        <v>282</v>
      </c>
      <c r="B46" s="74">
        <v>131297</v>
      </c>
      <c r="C46" s="74">
        <v>3074186</v>
      </c>
      <c r="D46" s="34">
        <f t="shared" si="0"/>
        <v>4.2709517251070688</v>
      </c>
      <c r="E46" s="27"/>
    </row>
    <row r="47" spans="1:5" ht="9.1999999999999993" customHeight="1" x14ac:dyDescent="0.15">
      <c r="A47" s="31" t="s">
        <v>271</v>
      </c>
      <c r="B47" s="74">
        <v>127445</v>
      </c>
      <c r="C47" s="74">
        <v>2949131</v>
      </c>
      <c r="D47" s="34">
        <f t="shared" si="0"/>
        <v>4.3214424859390785</v>
      </c>
      <c r="E47" s="27"/>
    </row>
    <row r="48" spans="1:5" ht="9.1999999999999993" customHeight="1" x14ac:dyDescent="0.15">
      <c r="A48" s="31" t="s">
        <v>292</v>
      </c>
      <c r="B48" s="74">
        <v>122390</v>
      </c>
      <c r="C48" s="74">
        <v>1855525</v>
      </c>
      <c r="D48" s="34">
        <f t="shared" si="0"/>
        <v>6.5959768798588003</v>
      </c>
      <c r="E48" s="27"/>
    </row>
    <row r="49" spans="1:5" ht="9.1999999999999993" customHeight="1" x14ac:dyDescent="0.15">
      <c r="A49" s="31" t="s">
        <v>280</v>
      </c>
      <c r="B49" s="74">
        <v>93629</v>
      </c>
      <c r="C49" s="74">
        <v>1595728</v>
      </c>
      <c r="D49" s="34">
        <f t="shared" si="0"/>
        <v>5.8674786680436766</v>
      </c>
      <c r="E49" s="27"/>
    </row>
    <row r="50" spans="1:5" ht="9.1999999999999993" customHeight="1" x14ac:dyDescent="0.15">
      <c r="A50" s="31" t="s">
        <v>276</v>
      </c>
      <c r="B50" s="74">
        <v>90481</v>
      </c>
      <c r="C50" s="74">
        <v>632323</v>
      </c>
      <c r="D50" s="34">
        <f t="shared" si="0"/>
        <v>14.30930078456738</v>
      </c>
      <c r="E50" s="27"/>
    </row>
    <row r="51" spans="1:5" ht="9.1999999999999993" customHeight="1" x14ac:dyDescent="0.15">
      <c r="A51" s="31"/>
      <c r="B51" s="74"/>
      <c r="C51" s="74"/>
      <c r="D51" s="34"/>
      <c r="E51" s="27"/>
    </row>
    <row r="52" spans="1:5" ht="9.1999999999999993" customHeight="1" x14ac:dyDescent="0.15">
      <c r="A52" s="31" t="s">
        <v>275</v>
      </c>
      <c r="B52" s="74">
        <v>79814</v>
      </c>
      <c r="C52" s="74">
        <v>917092</v>
      </c>
      <c r="D52" s="34">
        <f t="shared" si="0"/>
        <v>8.7029436523271393</v>
      </c>
      <c r="E52" s="27"/>
    </row>
    <row r="53" spans="1:5" ht="9.1999999999999993" customHeight="1" x14ac:dyDescent="0.15">
      <c r="A53" s="31" t="s">
        <v>294</v>
      </c>
      <c r="B53" s="74">
        <v>73109</v>
      </c>
      <c r="C53" s="74">
        <v>1320718</v>
      </c>
      <c r="D53" s="34">
        <f t="shared" si="0"/>
        <v>5.5355496025646653</v>
      </c>
      <c r="E53" s="27"/>
    </row>
    <row r="54" spans="1:5" ht="9.1999999999999993" customHeight="1" x14ac:dyDescent="0.15">
      <c r="A54" s="31" t="s">
        <v>290</v>
      </c>
      <c r="B54" s="74">
        <v>55989</v>
      </c>
      <c r="C54" s="74">
        <v>2984926</v>
      </c>
      <c r="D54" s="34">
        <f t="shared" si="0"/>
        <v>1.8757248923423897</v>
      </c>
      <c r="E54" s="27"/>
    </row>
    <row r="55" spans="1:5" ht="9.1999999999999993" customHeight="1" x14ac:dyDescent="0.15">
      <c r="A55" s="31" t="s">
        <v>270</v>
      </c>
      <c r="B55" s="74">
        <v>50530</v>
      </c>
      <c r="C55" s="74">
        <v>731449</v>
      </c>
      <c r="D55" s="34">
        <f t="shared" si="0"/>
        <v>6.9082054934793815</v>
      </c>
      <c r="E55" s="27"/>
    </row>
    <row r="56" spans="1:5" ht="9.1999999999999993" customHeight="1" x14ac:dyDescent="0.15">
      <c r="A56" s="31" t="s">
        <v>285</v>
      </c>
      <c r="B56" s="74">
        <v>44307</v>
      </c>
      <c r="C56" s="74">
        <v>1329192</v>
      </c>
      <c r="D56" s="34">
        <f t="shared" si="0"/>
        <v>3.3333784735388114</v>
      </c>
      <c r="E56" s="27"/>
    </row>
    <row r="57" spans="1:5" ht="9.1999999999999993" customHeight="1" x14ac:dyDescent="0.15">
      <c r="A57" s="31" t="s">
        <v>307</v>
      </c>
      <c r="B57" s="74">
        <v>26269</v>
      </c>
      <c r="C57" s="74">
        <v>626011</v>
      </c>
      <c r="D57" s="34">
        <f t="shared" si="0"/>
        <v>4.1962521425342372</v>
      </c>
      <c r="E57" s="27"/>
    </row>
    <row r="58" spans="1:5" ht="9.1999999999999993" customHeight="1" x14ac:dyDescent="0.15">
      <c r="A58" s="31" t="s">
        <v>309</v>
      </c>
      <c r="B58" s="74">
        <v>25607</v>
      </c>
      <c r="C58" s="74">
        <v>1855413</v>
      </c>
      <c r="D58" s="34">
        <f t="shared" si="0"/>
        <v>1.3801239939571406</v>
      </c>
      <c r="E58" s="27"/>
    </row>
    <row r="59" spans="1:5" ht="9.1999999999999993" customHeight="1" x14ac:dyDescent="0.15">
      <c r="A59" s="31" t="s">
        <v>561</v>
      </c>
      <c r="B59" s="74">
        <v>22251</v>
      </c>
      <c r="C59" s="74">
        <v>833354</v>
      </c>
      <c r="D59" s="34">
        <f t="shared" si="0"/>
        <v>2.6700537826661899</v>
      </c>
      <c r="E59" s="27"/>
    </row>
    <row r="60" spans="1:5" ht="9.1999999999999993" customHeight="1" x14ac:dyDescent="0.15">
      <c r="A60" s="31" t="s">
        <v>299</v>
      </c>
      <c r="B60" s="74">
        <v>19580</v>
      </c>
      <c r="C60" s="74">
        <v>699628</v>
      </c>
      <c r="D60" s="34">
        <f t="shared" si="0"/>
        <v>2.7986301291543505</v>
      </c>
      <c r="E60" s="27"/>
    </row>
    <row r="61" spans="1:5" ht="9.1999999999999993" customHeight="1" x14ac:dyDescent="0.15">
      <c r="A61" s="31" t="s">
        <v>311</v>
      </c>
      <c r="B61" s="74">
        <v>18403</v>
      </c>
      <c r="C61" s="74">
        <v>576412</v>
      </c>
      <c r="D61" s="34">
        <f t="shared" si="0"/>
        <v>3.192681623560925</v>
      </c>
      <c r="E61" s="27"/>
    </row>
    <row r="62" spans="1:5" ht="9.1999999999999993" customHeight="1" thickBot="1" x14ac:dyDescent="0.2">
      <c r="A62" s="82" t="s">
        <v>560</v>
      </c>
      <c r="B62" s="97">
        <v>17860</v>
      </c>
      <c r="C62" s="97">
        <v>1005141</v>
      </c>
      <c r="D62" s="39">
        <f t="shared" si="0"/>
        <v>1.7768651363341061</v>
      </c>
      <c r="E62" s="27"/>
    </row>
    <row r="63" spans="1:5" ht="9.1999999999999993" customHeight="1" x14ac:dyDescent="0.15">
      <c r="A63" s="80" t="s">
        <v>2</v>
      </c>
      <c r="B63" s="98">
        <v>40738224</v>
      </c>
      <c r="C63" s="98">
        <v>313914040</v>
      </c>
      <c r="D63" s="85">
        <f t="shared" si="0"/>
        <v>12.977509384416191</v>
      </c>
      <c r="E63" s="27"/>
    </row>
    <row r="64" spans="1:5" ht="21.75" customHeight="1" x14ac:dyDescent="0.15">
      <c r="A64" s="431" t="s">
        <v>576</v>
      </c>
      <c r="B64" s="432"/>
      <c r="C64" s="432"/>
      <c r="D64" s="432"/>
    </row>
    <row r="65" spans="1:4" ht="17.25" customHeight="1" x14ac:dyDescent="0.15">
      <c r="A65" s="430"/>
      <c r="B65" s="430"/>
      <c r="C65" s="430"/>
      <c r="D65" s="430"/>
    </row>
    <row r="66" spans="1:4" ht="13.5" customHeight="1" x14ac:dyDescent="0.15">
      <c r="A66" s="72"/>
      <c r="B66" s="27"/>
      <c r="C66" s="36"/>
      <c r="D66" s="36"/>
    </row>
  </sheetData>
  <mergeCells count="8">
    <mergeCell ref="A65:D65"/>
    <mergeCell ref="A2:D2"/>
    <mergeCell ref="A1:D1"/>
    <mergeCell ref="A3:D3"/>
    <mergeCell ref="A6:D6"/>
    <mergeCell ref="A4:D4"/>
    <mergeCell ref="A5:D5"/>
    <mergeCell ref="A64:D64"/>
  </mergeCells>
  <phoneticPr fontId="3" type="noConversion"/>
  <pageMargins left="1.05" right="1.05" top="0.5" bottom="0.25" header="0" footer="0"/>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showGridLines="0" zoomScale="130" zoomScaleNormal="130" zoomScaleSheetLayoutView="100" workbookViewId="0">
      <selection sqref="A1:E1"/>
    </sheetView>
  </sheetViews>
  <sheetFormatPr defaultRowHeight="8.25" x14ac:dyDescent="0.15"/>
  <cols>
    <col min="1" max="1" width="11.5703125" style="2" customWidth="1"/>
    <col min="2" max="5" width="11" style="2" customWidth="1"/>
    <col min="6" max="6" width="14.85546875" style="2" customWidth="1"/>
    <col min="7" max="16384" width="9.140625" style="2"/>
  </cols>
  <sheetData>
    <row r="1" spans="1:6" ht="10.5" customHeight="1" x14ac:dyDescent="0.15">
      <c r="A1" s="411" t="s">
        <v>350</v>
      </c>
      <c r="B1" s="411"/>
      <c r="C1" s="411"/>
      <c r="D1" s="411"/>
      <c r="E1" s="411"/>
    </row>
    <row r="2" spans="1:6" ht="21.75" customHeight="1" x14ac:dyDescent="0.15">
      <c r="A2" s="388" t="s">
        <v>479</v>
      </c>
      <c r="B2" s="388"/>
      <c r="C2" s="388"/>
      <c r="D2" s="388"/>
      <c r="E2" s="388"/>
    </row>
    <row r="3" spans="1:6" s="33" customFormat="1" ht="29.25" customHeight="1" x14ac:dyDescent="0.2">
      <c r="A3" s="397" t="s">
        <v>498</v>
      </c>
      <c r="B3" s="397"/>
      <c r="C3" s="397"/>
      <c r="D3" s="397"/>
      <c r="E3" s="397"/>
    </row>
    <row r="4" spans="1:6" ht="7.5" customHeight="1" x14ac:dyDescent="0.15">
      <c r="A4" s="393"/>
      <c r="B4" s="393"/>
      <c r="C4" s="393"/>
      <c r="D4" s="393"/>
      <c r="E4" s="393"/>
    </row>
    <row r="5" spans="1:6" ht="10.5" customHeight="1" x14ac:dyDescent="0.15">
      <c r="A5" s="404" t="s">
        <v>499</v>
      </c>
      <c r="B5" s="404"/>
      <c r="C5" s="404"/>
      <c r="D5" s="404"/>
      <c r="E5" s="404"/>
    </row>
    <row r="6" spans="1:6" ht="18" customHeight="1" x14ac:dyDescent="0.15">
      <c r="A6" s="386" t="s">
        <v>500</v>
      </c>
      <c r="B6" s="387"/>
      <c r="C6" s="387"/>
      <c r="D6" s="387"/>
      <c r="E6" s="387"/>
    </row>
    <row r="7" spans="1:6" ht="18.75" customHeight="1" x14ac:dyDescent="0.15">
      <c r="B7" s="22">
        <v>2012</v>
      </c>
      <c r="C7" s="76">
        <v>2000</v>
      </c>
      <c r="D7" s="76" t="s">
        <v>501</v>
      </c>
      <c r="E7" s="76" t="s">
        <v>502</v>
      </c>
    </row>
    <row r="8" spans="1:6" ht="9.1999999999999993" customHeight="1" x14ac:dyDescent="0.15">
      <c r="A8" s="31" t="s">
        <v>272</v>
      </c>
      <c r="B8" s="75">
        <v>10289184</v>
      </c>
      <c r="C8" s="351">
        <v>8885299</v>
      </c>
      <c r="D8" s="351">
        <f>B8-C8</f>
        <v>1403885</v>
      </c>
      <c r="E8" s="352">
        <f>(D8/C8)*100</f>
        <v>15.800087312762351</v>
      </c>
    </row>
    <row r="9" spans="1:6" ht="9.1999999999999993" customHeight="1" x14ac:dyDescent="0.15">
      <c r="A9" s="31" t="s">
        <v>297</v>
      </c>
      <c r="B9" s="75">
        <v>4446908</v>
      </c>
      <c r="C9" s="351">
        <v>3864227</v>
      </c>
      <c r="D9" s="351">
        <f t="shared" ref="D9:D63" si="0">B9-C9</f>
        <v>582681</v>
      </c>
      <c r="E9" s="352">
        <f t="shared" ref="E9:E63" si="1">(D9/C9)*100</f>
        <v>15.078850181420503</v>
      </c>
    </row>
    <row r="10" spans="1:6" ht="9.1999999999999993" customHeight="1" x14ac:dyDescent="0.15">
      <c r="A10" s="31" t="s">
        <v>306</v>
      </c>
      <c r="B10" s="75">
        <v>4225254</v>
      </c>
      <c r="C10" s="351">
        <v>2900232</v>
      </c>
      <c r="D10" s="351">
        <f t="shared" si="0"/>
        <v>1325022</v>
      </c>
      <c r="E10" s="352">
        <f t="shared" si="1"/>
        <v>45.686758852395251</v>
      </c>
    </row>
    <row r="11" spans="1:6" ht="9.1999999999999993" customHeight="1" x14ac:dyDescent="0.15">
      <c r="A11" s="31" t="s">
        <v>277</v>
      </c>
      <c r="B11" s="75">
        <v>3762732</v>
      </c>
      <c r="C11" s="351">
        <v>2666010</v>
      </c>
      <c r="D11" s="351">
        <f t="shared" si="0"/>
        <v>1096722</v>
      </c>
      <c r="E11" s="352">
        <f t="shared" si="1"/>
        <v>41.137205036740298</v>
      </c>
    </row>
    <row r="12" spans="1:6" ht="9.1999999999999993" customHeight="1" x14ac:dyDescent="0.15">
      <c r="A12" s="31" t="s">
        <v>295</v>
      </c>
      <c r="B12" s="75">
        <v>1875742</v>
      </c>
      <c r="C12" s="351">
        <v>1471566</v>
      </c>
      <c r="D12" s="351">
        <f t="shared" si="0"/>
        <v>404176</v>
      </c>
      <c r="E12" s="352">
        <f t="shared" si="1"/>
        <v>27.465706600995134</v>
      </c>
    </row>
    <row r="13" spans="1:6" ht="9.1999999999999993" customHeight="1" x14ac:dyDescent="0.15">
      <c r="A13" s="31" t="s">
        <v>281</v>
      </c>
      <c r="B13" s="75">
        <v>1782644</v>
      </c>
      <c r="C13" s="351">
        <v>1533949</v>
      </c>
      <c r="D13" s="351">
        <f t="shared" si="0"/>
        <v>248695</v>
      </c>
      <c r="E13" s="352">
        <f t="shared" si="1"/>
        <v>16.212729367143236</v>
      </c>
    </row>
    <row r="14" spans="1:6" ht="9.1999999999999993" customHeight="1" x14ac:dyDescent="0.15">
      <c r="A14" s="31" t="s">
        <v>287</v>
      </c>
      <c r="B14" s="75">
        <v>1002206</v>
      </c>
      <c r="C14" s="351">
        <v>771627</v>
      </c>
      <c r="D14" s="351">
        <f t="shared" si="0"/>
        <v>230579</v>
      </c>
      <c r="E14" s="352">
        <f t="shared" si="1"/>
        <v>29.882184008594827</v>
      </c>
    </row>
    <row r="15" spans="1:6" ht="9.1999999999999993" customHeight="1" x14ac:dyDescent="0.15">
      <c r="A15" s="31" t="s">
        <v>555</v>
      </c>
      <c r="B15" s="75">
        <v>948152</v>
      </c>
      <c r="C15" s="351">
        <v>569787</v>
      </c>
      <c r="D15" s="351">
        <f t="shared" si="0"/>
        <v>378365</v>
      </c>
      <c r="E15" s="352">
        <f t="shared" si="1"/>
        <v>66.404638926476039</v>
      </c>
    </row>
    <row r="16" spans="1:6" ht="9.1999999999999993" customHeight="1" x14ac:dyDescent="0.15">
      <c r="A16" s="31" t="s">
        <v>278</v>
      </c>
      <c r="B16" s="75">
        <v>941443</v>
      </c>
      <c r="C16" s="351">
        <v>578636</v>
      </c>
      <c r="D16" s="351">
        <f t="shared" si="0"/>
        <v>362807</v>
      </c>
      <c r="E16" s="352">
        <f t="shared" si="1"/>
        <v>62.700385043447007</v>
      </c>
      <c r="F16" s="36"/>
    </row>
    <row r="17" spans="1:6" ht="9.1999999999999993" customHeight="1" x14ac:dyDescent="0.15">
      <c r="A17" s="31" t="s">
        <v>308</v>
      </c>
      <c r="B17" s="75">
        <v>911517</v>
      </c>
      <c r="C17" s="351">
        <v>616840</v>
      </c>
      <c r="D17" s="351">
        <f t="shared" si="0"/>
        <v>294677</v>
      </c>
      <c r="E17" s="352">
        <f t="shared" si="1"/>
        <v>47.772031645159196</v>
      </c>
      <c r="F17" s="36"/>
    </row>
    <row r="18" spans="1:6" ht="9.1999999999999993" customHeight="1" x14ac:dyDescent="0.15">
      <c r="A18" s="31"/>
      <c r="B18" s="75"/>
      <c r="C18" s="351"/>
      <c r="D18" s="351"/>
      <c r="E18" s="352"/>
    </row>
    <row r="19" spans="1:6" ht="9.1999999999999993" customHeight="1" x14ac:dyDescent="0.15">
      <c r="A19" s="31" t="s">
        <v>435</v>
      </c>
      <c r="B19" s="75">
        <v>888922</v>
      </c>
      <c r="C19" s="351">
        <v>662174</v>
      </c>
      <c r="D19" s="351">
        <f t="shared" si="0"/>
        <v>226748</v>
      </c>
      <c r="E19" s="352">
        <f t="shared" si="1"/>
        <v>34.242963329880062</v>
      </c>
    </row>
    <row r="20" spans="1:6" ht="9.1999999999999993" customHeight="1" x14ac:dyDescent="0.15">
      <c r="A20" s="31" t="s">
        <v>286</v>
      </c>
      <c r="B20" s="75">
        <v>829935</v>
      </c>
      <c r="C20" s="351">
        <v>516935</v>
      </c>
      <c r="D20" s="351">
        <f t="shared" si="0"/>
        <v>313000</v>
      </c>
      <c r="E20" s="352">
        <f t="shared" si="1"/>
        <v>60.549198641995602</v>
      </c>
    </row>
    <row r="21" spans="1:6" ht="9.1999999999999993" customHeight="1" x14ac:dyDescent="0.15">
      <c r="A21" s="31" t="s">
        <v>302</v>
      </c>
      <c r="B21" s="75">
        <v>766128</v>
      </c>
      <c r="C21" s="351">
        <v>507847</v>
      </c>
      <c r="D21" s="351">
        <f t="shared" si="0"/>
        <v>258281</v>
      </c>
      <c r="E21" s="352">
        <f t="shared" si="1"/>
        <v>50.858034014181442</v>
      </c>
    </row>
    <row r="22" spans="1:6" ht="9.1999999999999993" customHeight="1" x14ac:dyDescent="0.15">
      <c r="A22" s="31" t="s">
        <v>298</v>
      </c>
      <c r="B22" s="75">
        <v>753538</v>
      </c>
      <c r="C22" s="351">
        <v>432083</v>
      </c>
      <c r="D22" s="351">
        <f t="shared" si="0"/>
        <v>321455</v>
      </c>
      <c r="E22" s="352">
        <f t="shared" si="1"/>
        <v>74.396585841146262</v>
      </c>
    </row>
    <row r="23" spans="1:6" ht="9.1999999999999993" customHeight="1" x14ac:dyDescent="0.15">
      <c r="A23" s="31" t="s">
        <v>288</v>
      </c>
      <c r="B23" s="75">
        <v>600745</v>
      </c>
      <c r="C23" s="351">
        <v>521150</v>
      </c>
      <c r="D23" s="351">
        <f t="shared" si="0"/>
        <v>79595</v>
      </c>
      <c r="E23" s="352">
        <f t="shared" si="1"/>
        <v>15.272954043941283</v>
      </c>
    </row>
    <row r="24" spans="1:6" ht="9.1999999999999993" customHeight="1" x14ac:dyDescent="0.15">
      <c r="A24" s="31" t="s">
        <v>293</v>
      </c>
      <c r="B24" s="75">
        <v>525105</v>
      </c>
      <c r="C24" s="351">
        <v>316830</v>
      </c>
      <c r="D24" s="351">
        <f t="shared" si="0"/>
        <v>208275</v>
      </c>
      <c r="E24" s="352">
        <f t="shared" si="1"/>
        <v>65.737146103588671</v>
      </c>
    </row>
    <row r="25" spans="1:6" ht="9.1999999999999993" customHeight="1" x14ac:dyDescent="0.15">
      <c r="A25" s="31" t="s">
        <v>273</v>
      </c>
      <c r="B25" s="75">
        <v>511265</v>
      </c>
      <c r="C25" s="351">
        <v>370676</v>
      </c>
      <c r="D25" s="351">
        <f t="shared" si="0"/>
        <v>140589</v>
      </c>
      <c r="E25" s="352">
        <f t="shared" si="1"/>
        <v>37.927732035524286</v>
      </c>
    </row>
    <row r="26" spans="1:6" ht="9.1999999999999993" customHeight="1" x14ac:dyDescent="0.15">
      <c r="A26" s="31" t="s">
        <v>274</v>
      </c>
      <c r="B26" s="75">
        <v>486104</v>
      </c>
      <c r="C26" s="351">
        <v>367558</v>
      </c>
      <c r="D26" s="351">
        <f t="shared" si="0"/>
        <v>118546</v>
      </c>
      <c r="E26" s="352">
        <f t="shared" si="1"/>
        <v>32.252324803160313</v>
      </c>
    </row>
    <row r="27" spans="1:6" ht="9.1999999999999993" customHeight="1" x14ac:dyDescent="0.15">
      <c r="A27" s="31" t="s">
        <v>300</v>
      </c>
      <c r="B27" s="75">
        <v>437697</v>
      </c>
      <c r="C27" s="351">
        <v>344889</v>
      </c>
      <c r="D27" s="351">
        <f t="shared" si="0"/>
        <v>92808</v>
      </c>
      <c r="E27" s="352">
        <f t="shared" si="1"/>
        <v>26.909527413167716</v>
      </c>
    </row>
    <row r="28" spans="1:6" ht="9.1999999999999993" customHeight="1" x14ac:dyDescent="0.15">
      <c r="A28" s="31" t="s">
        <v>289</v>
      </c>
      <c r="B28" s="75">
        <v>403286</v>
      </c>
      <c r="C28" s="351">
        <v>256705</v>
      </c>
      <c r="D28" s="351">
        <f t="shared" si="0"/>
        <v>146581</v>
      </c>
      <c r="E28" s="352">
        <f t="shared" si="1"/>
        <v>57.1009524551528</v>
      </c>
    </row>
    <row r="29" spans="1:6" ht="9.1999999999999993" customHeight="1" x14ac:dyDescent="0.15">
      <c r="A29" s="31"/>
      <c r="B29" s="75"/>
      <c r="C29" s="351"/>
      <c r="D29" s="351"/>
      <c r="E29" s="352"/>
    </row>
    <row r="30" spans="1:6" ht="9.1999999999999993" customHeight="1" x14ac:dyDescent="0.15">
      <c r="A30" s="31" t="s">
        <v>301</v>
      </c>
      <c r="B30" s="75">
        <v>369759</v>
      </c>
      <c r="C30" s="351">
        <v>291172</v>
      </c>
      <c r="D30" s="351">
        <f t="shared" si="0"/>
        <v>78587</v>
      </c>
      <c r="E30" s="352">
        <f t="shared" si="1"/>
        <v>26.989889137691815</v>
      </c>
    </row>
    <row r="31" spans="1:6" ht="9.1999999999999993" customHeight="1" x14ac:dyDescent="0.15">
      <c r="A31" s="31" t="s">
        <v>556</v>
      </c>
      <c r="B31" s="75">
        <v>302512</v>
      </c>
      <c r="C31" s="351">
        <v>190585</v>
      </c>
      <c r="D31" s="351">
        <f t="shared" si="0"/>
        <v>111927</v>
      </c>
      <c r="E31" s="352">
        <f t="shared" si="1"/>
        <v>58.728126557703909</v>
      </c>
    </row>
    <row r="32" spans="1:6" ht="9.1999999999999993" customHeight="1" x14ac:dyDescent="0.15">
      <c r="A32" s="31" t="s">
        <v>305</v>
      </c>
      <c r="B32" s="75">
        <v>282541</v>
      </c>
      <c r="C32" s="351">
        <v>159343</v>
      </c>
      <c r="D32" s="351">
        <f t="shared" si="0"/>
        <v>123198</v>
      </c>
      <c r="E32" s="352">
        <f t="shared" si="1"/>
        <v>77.316229768486849</v>
      </c>
      <c r="F32" s="36"/>
    </row>
    <row r="33" spans="1:6" ht="9.1999999999999993" customHeight="1" x14ac:dyDescent="0.15">
      <c r="A33" s="31" t="s">
        <v>310</v>
      </c>
      <c r="B33" s="75">
        <v>265775</v>
      </c>
      <c r="C33" s="351">
        <v>190011</v>
      </c>
      <c r="D33" s="351">
        <f t="shared" si="0"/>
        <v>75764</v>
      </c>
      <c r="E33" s="352">
        <f t="shared" si="1"/>
        <v>39.873481008994219</v>
      </c>
      <c r="F33" s="36"/>
    </row>
    <row r="34" spans="1:6" ht="9.1999999999999993" customHeight="1" x14ac:dyDescent="0.15">
      <c r="A34" s="31" t="s">
        <v>279</v>
      </c>
      <c r="B34" s="75">
        <v>248554</v>
      </c>
      <c r="C34" s="351">
        <v>213528</v>
      </c>
      <c r="D34" s="351">
        <f t="shared" si="0"/>
        <v>35026</v>
      </c>
      <c r="E34" s="352">
        <f t="shared" si="1"/>
        <v>16.403469334232511</v>
      </c>
      <c r="F34" s="36"/>
    </row>
    <row r="35" spans="1:6" ht="9.1999999999999993" customHeight="1" x14ac:dyDescent="0.15">
      <c r="A35" s="31" t="s">
        <v>557</v>
      </c>
      <c r="B35" s="75">
        <v>236249</v>
      </c>
      <c r="C35" s="351">
        <v>158100</v>
      </c>
      <c r="D35" s="351">
        <f t="shared" si="0"/>
        <v>78149</v>
      </c>
      <c r="E35" s="352">
        <f t="shared" si="1"/>
        <v>49.43010752688172</v>
      </c>
      <c r="F35" s="36"/>
    </row>
    <row r="36" spans="1:6" ht="9.1999999999999993" customHeight="1" x14ac:dyDescent="0.15">
      <c r="A36" s="31" t="s">
        <v>291</v>
      </c>
      <c r="B36" s="75">
        <v>226334</v>
      </c>
      <c r="C36" s="351">
        <v>152931</v>
      </c>
      <c r="D36" s="351">
        <f t="shared" si="0"/>
        <v>73403</v>
      </c>
      <c r="E36" s="352">
        <f t="shared" si="1"/>
        <v>47.997462908108886</v>
      </c>
      <c r="F36" s="36"/>
    </row>
    <row r="37" spans="1:6" ht="9.1999999999999993" customHeight="1" x14ac:dyDescent="0.15">
      <c r="A37" s="31" t="s">
        <v>304</v>
      </c>
      <c r="B37" s="75">
        <v>221335</v>
      </c>
      <c r="C37" s="351">
        <v>118304</v>
      </c>
      <c r="D37" s="351">
        <f t="shared" si="0"/>
        <v>103031</v>
      </c>
      <c r="E37" s="352">
        <f t="shared" si="1"/>
        <v>87.090039220989993</v>
      </c>
      <c r="F37" s="36"/>
    </row>
    <row r="38" spans="1:6" ht="9.1999999999999993" customHeight="1" x14ac:dyDescent="0.15">
      <c r="A38" s="31" t="s">
        <v>558</v>
      </c>
      <c r="B38" s="75">
        <v>212158</v>
      </c>
      <c r="C38" s="351">
        <v>129345</v>
      </c>
      <c r="D38" s="351">
        <f t="shared" si="0"/>
        <v>82813</v>
      </c>
      <c r="E38" s="352">
        <f t="shared" si="1"/>
        <v>64.024894661564034</v>
      </c>
      <c r="F38" s="36"/>
    </row>
    <row r="39" spans="1:6" ht="9.1999999999999993" customHeight="1" x14ac:dyDescent="0.15">
      <c r="A39" s="31" t="s">
        <v>296</v>
      </c>
      <c r="B39" s="75">
        <v>194388</v>
      </c>
      <c r="C39" s="351">
        <v>149592</v>
      </c>
      <c r="D39" s="351">
        <f t="shared" si="0"/>
        <v>44796</v>
      </c>
      <c r="E39" s="352">
        <f t="shared" si="1"/>
        <v>29.945451628429325</v>
      </c>
      <c r="F39" s="36"/>
    </row>
    <row r="40" spans="1:6" ht="9.1999999999999993" customHeight="1" x14ac:dyDescent="0.15">
      <c r="A40" s="31"/>
      <c r="B40" s="75"/>
      <c r="C40" s="351"/>
      <c r="D40" s="351"/>
      <c r="E40" s="352"/>
      <c r="F40" s="36"/>
    </row>
    <row r="41" spans="1:6" ht="9.1999999999999993" customHeight="1" x14ac:dyDescent="0.15">
      <c r="A41" s="31" t="s">
        <v>283</v>
      </c>
      <c r="B41" s="75">
        <v>188240</v>
      </c>
      <c r="C41" s="351">
        <v>136640</v>
      </c>
      <c r="D41" s="351">
        <f t="shared" si="0"/>
        <v>51600</v>
      </c>
      <c r="E41" s="352">
        <f t="shared" si="1"/>
        <v>37.763466042154562</v>
      </c>
      <c r="F41" s="36"/>
    </row>
    <row r="42" spans="1:6" ht="9.1999999999999993" customHeight="1" x14ac:dyDescent="0.15">
      <c r="A42" s="31" t="s">
        <v>284</v>
      </c>
      <c r="B42" s="75">
        <v>164396</v>
      </c>
      <c r="C42" s="351">
        <v>119003</v>
      </c>
      <c r="D42" s="351">
        <f t="shared" si="0"/>
        <v>45393</v>
      </c>
      <c r="E42" s="352">
        <f t="shared" si="1"/>
        <v>38.144416527314441</v>
      </c>
      <c r="F42" s="36"/>
    </row>
    <row r="43" spans="1:6" ht="9.1999999999999993" customHeight="1" x14ac:dyDescent="0.15">
      <c r="A43" s="31" t="s">
        <v>325</v>
      </c>
      <c r="B43" s="75">
        <v>162539</v>
      </c>
      <c r="C43" s="351">
        <v>88899</v>
      </c>
      <c r="D43" s="351">
        <f t="shared" si="0"/>
        <v>73640</v>
      </c>
      <c r="E43" s="352">
        <f t="shared" si="1"/>
        <v>82.835577453064715</v>
      </c>
      <c r="F43" s="36"/>
    </row>
    <row r="44" spans="1:6" ht="9.1999999999999993" customHeight="1" x14ac:dyDescent="0.15">
      <c r="A44" s="31" t="s">
        <v>303</v>
      </c>
      <c r="B44" s="75">
        <v>142232</v>
      </c>
      <c r="C44" s="351">
        <v>118384</v>
      </c>
      <c r="D44" s="351">
        <f t="shared" si="0"/>
        <v>23848</v>
      </c>
      <c r="E44" s="352">
        <f t="shared" si="1"/>
        <v>20.144614137045547</v>
      </c>
      <c r="F44" s="36"/>
    </row>
    <row r="45" spans="1:6" ht="9.1999999999999993" customHeight="1" x14ac:dyDescent="0.15">
      <c r="A45" s="31" t="s">
        <v>559</v>
      </c>
      <c r="B45" s="75">
        <v>133744</v>
      </c>
      <c r="C45" s="351">
        <v>78744</v>
      </c>
      <c r="D45" s="351">
        <f t="shared" si="0"/>
        <v>55000</v>
      </c>
      <c r="E45" s="352">
        <f t="shared" si="1"/>
        <v>69.84659148633547</v>
      </c>
      <c r="F45" s="36"/>
    </row>
    <row r="46" spans="1:6" ht="9.1999999999999993" customHeight="1" x14ac:dyDescent="0.15">
      <c r="A46" s="31" t="s">
        <v>282</v>
      </c>
      <c r="B46" s="75">
        <v>131297</v>
      </c>
      <c r="C46" s="351">
        <v>90089</v>
      </c>
      <c r="D46" s="351">
        <f t="shared" si="0"/>
        <v>41208</v>
      </c>
      <c r="E46" s="352">
        <f t="shared" si="1"/>
        <v>45.741433471345005</v>
      </c>
      <c r="F46" s="36"/>
    </row>
    <row r="47" spans="1:6" ht="9.1999999999999993" customHeight="1" x14ac:dyDescent="0.15">
      <c r="A47" s="31" t="s">
        <v>271</v>
      </c>
      <c r="B47" s="75">
        <v>127445</v>
      </c>
      <c r="C47" s="351">
        <v>72878</v>
      </c>
      <c r="D47" s="351">
        <f t="shared" si="0"/>
        <v>54567</v>
      </c>
      <c r="E47" s="352">
        <f t="shared" si="1"/>
        <v>74.874447707126976</v>
      </c>
      <c r="F47" s="36"/>
    </row>
    <row r="48" spans="1:6" ht="9.1999999999999993" customHeight="1" x14ac:dyDescent="0.15">
      <c r="A48" s="31" t="s">
        <v>292</v>
      </c>
      <c r="B48" s="75">
        <v>122390</v>
      </c>
      <c r="C48" s="351">
        <v>72910</v>
      </c>
      <c r="D48" s="351">
        <f t="shared" si="0"/>
        <v>49480</v>
      </c>
      <c r="E48" s="352">
        <f t="shared" si="1"/>
        <v>67.864490467699895</v>
      </c>
      <c r="F48" s="36"/>
    </row>
    <row r="49" spans="1:6" ht="9.1999999999999993" customHeight="1" x14ac:dyDescent="0.15">
      <c r="A49" s="31" t="s">
        <v>280</v>
      </c>
      <c r="B49" s="75">
        <v>93629</v>
      </c>
      <c r="C49" s="351">
        <v>64038</v>
      </c>
      <c r="D49" s="351">
        <f t="shared" si="0"/>
        <v>29591</v>
      </c>
      <c r="E49" s="352">
        <f t="shared" si="1"/>
        <v>46.208501202411071</v>
      </c>
      <c r="F49" s="36"/>
    </row>
    <row r="50" spans="1:6" ht="9.1999999999999993" customHeight="1" x14ac:dyDescent="0.15">
      <c r="A50" s="31" t="s">
        <v>276</v>
      </c>
      <c r="B50" s="75">
        <v>90481</v>
      </c>
      <c r="C50" s="351">
        <v>73676</v>
      </c>
      <c r="D50" s="351">
        <f t="shared" si="0"/>
        <v>16805</v>
      </c>
      <c r="E50" s="352">
        <f t="shared" si="1"/>
        <v>22.809327325044791</v>
      </c>
      <c r="F50" s="36"/>
    </row>
    <row r="51" spans="1:6" ht="9.1999999999999993" customHeight="1" x14ac:dyDescent="0.15">
      <c r="A51" s="31"/>
      <c r="B51" s="75"/>
      <c r="C51" s="351"/>
      <c r="D51" s="351"/>
      <c r="E51" s="352"/>
      <c r="F51" s="36"/>
    </row>
    <row r="52" spans="1:6" ht="9.1999999999999993" customHeight="1" x14ac:dyDescent="0.15">
      <c r="A52" s="31" t="s">
        <v>275</v>
      </c>
      <c r="B52" s="75">
        <v>79814</v>
      </c>
      <c r="C52" s="351">
        <v>45381</v>
      </c>
      <c r="D52" s="351">
        <f t="shared" si="0"/>
        <v>34433</v>
      </c>
      <c r="E52" s="352">
        <f t="shared" si="1"/>
        <v>75.875366342742552</v>
      </c>
      <c r="F52" s="36"/>
    </row>
    <row r="53" spans="1:6" ht="9.1999999999999993" customHeight="1" x14ac:dyDescent="0.15">
      <c r="A53" s="31" t="s">
        <v>294</v>
      </c>
      <c r="B53" s="75">
        <v>73109</v>
      </c>
      <c r="C53" s="351">
        <v>51228</v>
      </c>
      <c r="D53" s="351">
        <f t="shared" si="0"/>
        <v>21881</v>
      </c>
      <c r="E53" s="352">
        <f t="shared" si="1"/>
        <v>42.712969469821196</v>
      </c>
      <c r="F53" s="36"/>
    </row>
    <row r="54" spans="1:6" ht="9.1999999999999993" customHeight="1" x14ac:dyDescent="0.15">
      <c r="A54" s="31" t="s">
        <v>290</v>
      </c>
      <c r="B54" s="75">
        <v>55989</v>
      </c>
      <c r="C54" s="351">
        <v>39131</v>
      </c>
      <c r="D54" s="351">
        <f t="shared" si="0"/>
        <v>16858</v>
      </c>
      <c r="E54" s="352">
        <f t="shared" si="1"/>
        <v>43.080933275408242</v>
      </c>
      <c r="F54" s="36"/>
    </row>
    <row r="55" spans="1:6" ht="9.1999999999999993" customHeight="1" x14ac:dyDescent="0.15">
      <c r="A55" s="31" t="s">
        <v>270</v>
      </c>
      <c r="B55" s="75">
        <v>50530</v>
      </c>
      <c r="C55" s="351">
        <v>38212</v>
      </c>
      <c r="D55" s="351">
        <f t="shared" si="0"/>
        <v>12318</v>
      </c>
      <c r="E55" s="352">
        <f t="shared" si="1"/>
        <v>32.235946822987543</v>
      </c>
      <c r="F55" s="36"/>
    </row>
    <row r="56" spans="1:6" ht="9.1999999999999993" customHeight="1" x14ac:dyDescent="0.15">
      <c r="A56" s="31" t="s">
        <v>285</v>
      </c>
      <c r="B56" s="75">
        <v>44307</v>
      </c>
      <c r="C56" s="351">
        <v>36909</v>
      </c>
      <c r="D56" s="351">
        <f t="shared" si="0"/>
        <v>7398</v>
      </c>
      <c r="E56" s="352">
        <f t="shared" si="1"/>
        <v>20.043891733723481</v>
      </c>
      <c r="F56" s="36"/>
    </row>
    <row r="57" spans="1:6" ht="9.1999999999999993" customHeight="1" x14ac:dyDescent="0.15">
      <c r="A57" s="31" t="s">
        <v>307</v>
      </c>
      <c r="B57" s="75">
        <v>26269</v>
      </c>
      <c r="C57" s="351">
        <v>22932</v>
      </c>
      <c r="D57" s="351">
        <f t="shared" si="0"/>
        <v>3337</v>
      </c>
      <c r="E57" s="352">
        <f t="shared" si="1"/>
        <v>14.551718123146696</v>
      </c>
      <c r="F57" s="36"/>
    </row>
    <row r="58" spans="1:6" ht="9.1999999999999993" customHeight="1" x14ac:dyDescent="0.15">
      <c r="A58" s="31" t="s">
        <v>309</v>
      </c>
      <c r="B58" s="75">
        <v>25607</v>
      </c>
      <c r="C58" s="351">
        <v>20643</v>
      </c>
      <c r="D58" s="351">
        <f t="shared" si="0"/>
        <v>4964</v>
      </c>
      <c r="E58" s="352">
        <f t="shared" si="1"/>
        <v>24.046892409049072</v>
      </c>
      <c r="F58" s="36"/>
    </row>
    <row r="59" spans="1:6" ht="9.1999999999999993" customHeight="1" x14ac:dyDescent="0.15">
      <c r="A59" s="31" t="s">
        <v>561</v>
      </c>
      <c r="B59" s="75">
        <v>22251</v>
      </c>
      <c r="C59" s="351">
        <v>14538</v>
      </c>
      <c r="D59" s="351">
        <f t="shared" si="0"/>
        <v>7713</v>
      </c>
      <c r="E59" s="352">
        <f t="shared" si="1"/>
        <v>53.05406520841931</v>
      </c>
      <c r="F59" s="36"/>
    </row>
    <row r="60" spans="1:6" ht="9.1999999999999993" customHeight="1" x14ac:dyDescent="0.15">
      <c r="A60" s="31" t="s">
        <v>299</v>
      </c>
      <c r="B60" s="75">
        <v>19580</v>
      </c>
      <c r="C60" s="351">
        <v>12351</v>
      </c>
      <c r="D60" s="351">
        <f t="shared" si="0"/>
        <v>7229</v>
      </c>
      <c r="E60" s="352">
        <f t="shared" si="1"/>
        <v>58.529673710630718</v>
      </c>
      <c r="F60" s="36"/>
    </row>
    <row r="61" spans="1:6" ht="9.1999999999999993" customHeight="1" x14ac:dyDescent="0.15">
      <c r="A61" s="31" t="s">
        <v>311</v>
      </c>
      <c r="B61" s="75">
        <v>18403</v>
      </c>
      <c r="C61" s="351">
        <v>12374</v>
      </c>
      <c r="D61" s="351">
        <f t="shared" si="0"/>
        <v>6029</v>
      </c>
      <c r="E61" s="352">
        <f t="shared" si="1"/>
        <v>48.723129141748828</v>
      </c>
      <c r="F61" s="36"/>
    </row>
    <row r="62" spans="1:6" ht="9.1999999999999993" customHeight="1" thickBot="1" x14ac:dyDescent="0.2">
      <c r="A62" s="31" t="s">
        <v>560</v>
      </c>
      <c r="B62" s="75">
        <v>17860</v>
      </c>
      <c r="C62" s="351">
        <v>16590</v>
      </c>
      <c r="D62" s="351">
        <f t="shared" si="0"/>
        <v>1270</v>
      </c>
      <c r="E62" s="352">
        <f t="shared" si="1"/>
        <v>7.6552139843279088</v>
      </c>
      <c r="F62" s="36"/>
    </row>
    <row r="63" spans="1:6" ht="9.1999999999999993" customHeight="1" x14ac:dyDescent="0.15">
      <c r="A63" s="80" t="s">
        <v>2</v>
      </c>
      <c r="B63" s="100">
        <v>40738224</v>
      </c>
      <c r="C63" s="353">
        <v>31133481</v>
      </c>
      <c r="D63" s="353">
        <f t="shared" si="0"/>
        <v>9604743</v>
      </c>
      <c r="E63" s="354">
        <f t="shared" si="1"/>
        <v>30.850205924612155</v>
      </c>
    </row>
    <row r="64" spans="1:6" ht="21.75" customHeight="1" x14ac:dyDescent="0.15">
      <c r="A64" s="434" t="s">
        <v>577</v>
      </c>
      <c r="B64" s="435"/>
      <c r="C64" s="435"/>
      <c r="D64" s="435"/>
      <c r="E64" s="435"/>
    </row>
    <row r="65" spans="1:5" ht="18" customHeight="1" x14ac:dyDescent="0.15">
      <c r="A65" s="433"/>
      <c r="B65" s="433"/>
      <c r="C65" s="433"/>
      <c r="D65" s="433"/>
      <c r="E65" s="433"/>
    </row>
    <row r="67" spans="1:5" x14ac:dyDescent="0.15">
      <c r="E67" s="36"/>
    </row>
    <row r="111" spans="1:5" x14ac:dyDescent="0.15">
      <c r="A111" s="72"/>
      <c r="B111" s="36"/>
      <c r="C111" s="36"/>
      <c r="D111" s="36"/>
      <c r="E111" s="27"/>
    </row>
  </sheetData>
  <mergeCells count="8">
    <mergeCell ref="A65:E65"/>
    <mergeCell ref="A4:E4"/>
    <mergeCell ref="A1:E1"/>
    <mergeCell ref="A64:E64"/>
    <mergeCell ref="A2:E2"/>
    <mergeCell ref="A6:E6"/>
    <mergeCell ref="A5:E5"/>
    <mergeCell ref="A3:E3"/>
  </mergeCells>
  <phoneticPr fontId="3" type="noConversion"/>
  <pageMargins left="1.05" right="1.05" top="0.5" bottom="0.25" header="0" footer="0"/>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showGridLines="0" showWhiteSpace="0" view="pageLayout" zoomScale="166" zoomScaleNormal="100" zoomScaleSheetLayoutView="100" zoomScalePageLayoutView="166" workbookViewId="0">
      <selection sqref="A1:K1"/>
    </sheetView>
  </sheetViews>
  <sheetFormatPr defaultColWidth="9.140625" defaultRowHeight="8.25" x14ac:dyDescent="0.15"/>
  <cols>
    <col min="1" max="1" width="10.42578125" style="2" customWidth="1"/>
    <col min="2" max="3" width="8" style="2" customWidth="1"/>
    <col min="4" max="4" width="0.7109375" style="2" customWidth="1"/>
    <col min="5" max="11" width="8" style="2" customWidth="1"/>
    <col min="12" max="16384" width="9.140625" style="2"/>
  </cols>
  <sheetData>
    <row r="1" spans="1:12" ht="10.5" customHeight="1" x14ac:dyDescent="0.15">
      <c r="A1" s="411" t="s">
        <v>351</v>
      </c>
      <c r="B1" s="411"/>
      <c r="C1" s="411"/>
      <c r="D1" s="411"/>
      <c r="E1" s="411"/>
      <c r="F1" s="411"/>
      <c r="G1" s="411"/>
      <c r="H1" s="411"/>
      <c r="I1" s="411"/>
      <c r="J1" s="411"/>
      <c r="K1" s="411"/>
    </row>
    <row r="2" spans="1:12" ht="12.75" customHeight="1" x14ac:dyDescent="0.15">
      <c r="A2" s="388" t="s">
        <v>493</v>
      </c>
      <c r="B2" s="388"/>
      <c r="C2" s="388"/>
      <c r="D2" s="388"/>
      <c r="E2" s="388"/>
      <c r="F2" s="388"/>
      <c r="G2" s="388"/>
      <c r="H2" s="388"/>
      <c r="I2" s="388"/>
      <c r="J2" s="388"/>
      <c r="K2" s="388"/>
    </row>
    <row r="3" spans="1:12" ht="18" customHeight="1" x14ac:dyDescent="0.15">
      <c r="A3" s="397" t="s">
        <v>503</v>
      </c>
      <c r="B3" s="397"/>
      <c r="C3" s="397"/>
      <c r="D3" s="397"/>
      <c r="E3" s="397"/>
      <c r="F3" s="397"/>
      <c r="G3" s="397"/>
      <c r="H3" s="397"/>
      <c r="I3" s="397"/>
      <c r="J3" s="397"/>
      <c r="K3" s="397"/>
    </row>
    <row r="4" spans="1:12" ht="7.5" customHeight="1" x14ac:dyDescent="0.15">
      <c r="A4" s="393"/>
      <c r="B4" s="393"/>
      <c r="C4" s="393"/>
      <c r="D4" s="393"/>
      <c r="E4" s="393"/>
      <c r="F4" s="393"/>
      <c r="G4" s="393"/>
      <c r="H4" s="393"/>
      <c r="I4" s="393"/>
      <c r="J4" s="393"/>
      <c r="K4" s="393"/>
      <c r="L4" s="29"/>
    </row>
    <row r="5" spans="1:12" ht="10.5" customHeight="1" x14ac:dyDescent="0.15">
      <c r="A5" s="404" t="s">
        <v>499</v>
      </c>
      <c r="B5" s="404"/>
      <c r="C5" s="404"/>
      <c r="D5" s="404"/>
      <c r="E5" s="404"/>
      <c r="F5" s="404"/>
      <c r="G5" s="404"/>
      <c r="H5" s="404"/>
      <c r="I5" s="404"/>
      <c r="J5" s="404"/>
      <c r="K5" s="404"/>
      <c r="L5" s="29"/>
    </row>
    <row r="6" spans="1:12" ht="18" customHeight="1" x14ac:dyDescent="0.15">
      <c r="A6" s="386" t="s">
        <v>492</v>
      </c>
      <c r="B6" s="387"/>
      <c r="C6" s="387"/>
      <c r="D6" s="387"/>
      <c r="E6" s="387"/>
      <c r="F6" s="387"/>
      <c r="G6" s="387"/>
      <c r="H6" s="387"/>
      <c r="I6" s="387"/>
      <c r="J6" s="387"/>
      <c r="K6" s="387"/>
    </row>
    <row r="7" spans="1:12" ht="9" customHeight="1" x14ac:dyDescent="0.15">
      <c r="A7" s="49"/>
      <c r="B7" s="414" t="s">
        <v>352</v>
      </c>
      <c r="C7" s="414"/>
      <c r="D7" s="207"/>
      <c r="E7" s="414" t="s">
        <v>353</v>
      </c>
      <c r="F7" s="414"/>
      <c r="G7" s="414"/>
      <c r="H7" s="414"/>
      <c r="I7" s="414"/>
      <c r="J7" s="414"/>
      <c r="K7" s="414"/>
    </row>
    <row r="8" spans="1:12" ht="18.75" customHeight="1" x14ac:dyDescent="0.15">
      <c r="B8" s="101" t="s">
        <v>205</v>
      </c>
      <c r="C8" s="101" t="s">
        <v>4</v>
      </c>
      <c r="D8" s="101"/>
      <c r="E8" s="101" t="s">
        <v>63</v>
      </c>
      <c r="F8" s="101" t="s">
        <v>354</v>
      </c>
      <c r="G8" s="101" t="s">
        <v>65</v>
      </c>
      <c r="H8" s="101" t="s">
        <v>64</v>
      </c>
      <c r="I8" s="101" t="s">
        <v>417</v>
      </c>
      <c r="J8" s="101" t="s">
        <v>62</v>
      </c>
      <c r="K8" s="101" t="s">
        <v>204</v>
      </c>
    </row>
    <row r="9" spans="1:12" ht="9.1999999999999993" customHeight="1" x14ac:dyDescent="0.15">
      <c r="A9" s="31" t="s">
        <v>272</v>
      </c>
      <c r="B9" s="103">
        <v>27752246</v>
      </c>
      <c r="C9" s="103">
        <v>10289184</v>
      </c>
      <c r="D9" s="358">
        <v>38041430</v>
      </c>
      <c r="E9" s="103">
        <v>4217304</v>
      </c>
      <c r="F9" s="103">
        <v>3308033</v>
      </c>
      <c r="G9" s="103">
        <v>74068</v>
      </c>
      <c r="H9" s="103">
        <v>883335</v>
      </c>
      <c r="I9" s="103">
        <v>253922</v>
      </c>
      <c r="J9" s="103">
        <v>464759</v>
      </c>
      <c r="K9" s="103">
        <v>1087763</v>
      </c>
      <c r="L9" s="36"/>
    </row>
    <row r="10" spans="1:12" ht="9.1999999999999993" customHeight="1" x14ac:dyDescent="0.15">
      <c r="A10" s="31" t="s">
        <v>297</v>
      </c>
      <c r="B10" s="103">
        <v>15123353</v>
      </c>
      <c r="C10" s="103">
        <v>4446908</v>
      </c>
      <c r="D10" s="358">
        <v>19570261</v>
      </c>
      <c r="E10" s="103">
        <v>243190</v>
      </c>
      <c r="F10" s="103">
        <v>1033552</v>
      </c>
      <c r="G10" s="103">
        <v>1102576</v>
      </c>
      <c r="H10" s="103">
        <v>289416</v>
      </c>
      <c r="I10" s="103">
        <v>591498</v>
      </c>
      <c r="J10" s="103">
        <v>154098</v>
      </c>
      <c r="K10" s="103">
        <v>1032578</v>
      </c>
    </row>
    <row r="11" spans="1:12" ht="9.1999999999999993" customHeight="1" x14ac:dyDescent="0.15">
      <c r="A11" s="31" t="s">
        <v>306</v>
      </c>
      <c r="B11" s="103">
        <v>21833949</v>
      </c>
      <c r="C11" s="103">
        <v>4225254</v>
      </c>
      <c r="D11" s="358">
        <v>26059203</v>
      </c>
      <c r="E11" s="103">
        <v>2475196</v>
      </c>
      <c r="F11" s="103">
        <v>737781</v>
      </c>
      <c r="G11" s="103">
        <v>66335</v>
      </c>
      <c r="H11" s="103">
        <v>363607</v>
      </c>
      <c r="I11" s="103">
        <v>127389</v>
      </c>
      <c r="J11" s="103">
        <v>96817</v>
      </c>
      <c r="K11" s="103">
        <v>358129</v>
      </c>
    </row>
    <row r="12" spans="1:12" ht="9.1999999999999993" customHeight="1" x14ac:dyDescent="0.15">
      <c r="A12" s="31" t="s">
        <v>277</v>
      </c>
      <c r="B12" s="103">
        <v>15554836</v>
      </c>
      <c r="C12" s="103">
        <v>3762732</v>
      </c>
      <c r="D12" s="358">
        <v>19317568</v>
      </c>
      <c r="E12" s="103">
        <v>259853</v>
      </c>
      <c r="F12" s="103">
        <v>334018</v>
      </c>
      <c r="G12" s="103">
        <v>1567900</v>
      </c>
      <c r="H12" s="103">
        <v>343302</v>
      </c>
      <c r="I12" s="103">
        <v>645871</v>
      </c>
      <c r="J12" s="103">
        <v>77119</v>
      </c>
      <c r="K12" s="103">
        <v>534669</v>
      </c>
    </row>
    <row r="13" spans="1:12" ht="9.1999999999999993" customHeight="1" x14ac:dyDescent="0.15">
      <c r="A13" s="31" t="s">
        <v>295</v>
      </c>
      <c r="B13" s="103">
        <v>6988848</v>
      </c>
      <c r="C13" s="103">
        <v>1875742</v>
      </c>
      <c r="D13" s="358">
        <v>8864590</v>
      </c>
      <c r="E13" s="103">
        <v>112363</v>
      </c>
      <c r="F13" s="103">
        <v>552142</v>
      </c>
      <c r="G13" s="103">
        <v>289752</v>
      </c>
      <c r="H13" s="103">
        <v>145332</v>
      </c>
      <c r="I13" s="103">
        <v>305278</v>
      </c>
      <c r="J13" s="103">
        <v>88874</v>
      </c>
      <c r="K13" s="103">
        <v>382001</v>
      </c>
    </row>
    <row r="14" spans="1:12" ht="9.1999999999999993" customHeight="1" x14ac:dyDescent="0.15">
      <c r="A14" s="31" t="s">
        <v>281</v>
      </c>
      <c r="B14" s="103">
        <v>11092611</v>
      </c>
      <c r="C14" s="103">
        <v>1782644</v>
      </c>
      <c r="D14" s="358">
        <v>12875255</v>
      </c>
      <c r="E14" s="103">
        <v>707521</v>
      </c>
      <c r="F14" s="103">
        <v>439447</v>
      </c>
      <c r="G14" s="103">
        <v>30001</v>
      </c>
      <c r="H14" s="103">
        <v>47255</v>
      </c>
      <c r="I14" s="103">
        <v>56451</v>
      </c>
      <c r="J14" s="103">
        <v>58590</v>
      </c>
      <c r="K14" s="103">
        <v>443379</v>
      </c>
    </row>
    <row r="15" spans="1:12" ht="9.1999999999999993" customHeight="1" x14ac:dyDescent="0.15">
      <c r="A15" s="31" t="s">
        <v>287</v>
      </c>
      <c r="B15" s="103">
        <v>5643938</v>
      </c>
      <c r="C15" s="103">
        <v>1002206</v>
      </c>
      <c r="D15" s="358">
        <v>6646144</v>
      </c>
      <c r="E15" s="103">
        <v>13348</v>
      </c>
      <c r="F15" s="103">
        <v>259957</v>
      </c>
      <c r="G15" s="103">
        <v>161693</v>
      </c>
      <c r="H15" s="103">
        <v>77198</v>
      </c>
      <c r="I15" s="103">
        <v>104673</v>
      </c>
      <c r="J15" s="103">
        <v>44455</v>
      </c>
      <c r="K15" s="103">
        <v>340882</v>
      </c>
    </row>
    <row r="16" spans="1:12" ht="9.1999999999999993" customHeight="1" x14ac:dyDescent="0.15">
      <c r="A16" s="31" t="s">
        <v>555</v>
      </c>
      <c r="B16" s="103">
        <v>7237715</v>
      </c>
      <c r="C16" s="103">
        <v>948152</v>
      </c>
      <c r="D16" s="358">
        <v>8185867</v>
      </c>
      <c r="E16" s="103">
        <v>57901</v>
      </c>
      <c r="F16" s="103">
        <v>342092</v>
      </c>
      <c r="G16" s="103">
        <v>32642</v>
      </c>
      <c r="H16" s="103">
        <v>152336</v>
      </c>
      <c r="I16" s="103">
        <v>86139</v>
      </c>
      <c r="J16" s="103">
        <v>80955</v>
      </c>
      <c r="K16" s="103">
        <v>196087</v>
      </c>
    </row>
    <row r="17" spans="1:11" ht="9.1999999999999993" customHeight="1" x14ac:dyDescent="0.15">
      <c r="A17" s="31" t="s">
        <v>278</v>
      </c>
      <c r="B17" s="103">
        <v>8978502</v>
      </c>
      <c r="C17" s="103">
        <v>941443</v>
      </c>
      <c r="D17" s="358">
        <v>9919945</v>
      </c>
      <c r="E17" s="103">
        <v>268613</v>
      </c>
      <c r="F17" s="103">
        <v>237618</v>
      </c>
      <c r="G17" s="103">
        <v>87276</v>
      </c>
      <c r="H17" s="103">
        <v>77483</v>
      </c>
      <c r="I17" s="103">
        <v>60901</v>
      </c>
      <c r="J17" s="103">
        <v>28353</v>
      </c>
      <c r="K17" s="103">
        <v>181199</v>
      </c>
    </row>
    <row r="18" spans="1:11" ht="9.1999999999999993" customHeight="1" x14ac:dyDescent="0.15">
      <c r="A18" s="31" t="s">
        <v>308</v>
      </c>
      <c r="B18" s="103">
        <v>5985495</v>
      </c>
      <c r="C18" s="103">
        <v>911517</v>
      </c>
      <c r="D18" s="358">
        <v>6897012</v>
      </c>
      <c r="E18" s="103">
        <v>242544</v>
      </c>
      <c r="F18" s="103">
        <v>331095</v>
      </c>
      <c r="G18" s="103">
        <v>6331</v>
      </c>
      <c r="H18" s="103">
        <v>25679</v>
      </c>
      <c r="I18" s="103">
        <v>16313</v>
      </c>
      <c r="J18" s="103">
        <v>23900</v>
      </c>
      <c r="K18" s="103">
        <v>265655</v>
      </c>
    </row>
    <row r="19" spans="1:11" ht="9.1999999999999993" customHeight="1" x14ac:dyDescent="0.15">
      <c r="A19" s="31"/>
      <c r="B19" s="103"/>
      <c r="C19" s="103"/>
      <c r="D19" s="348"/>
      <c r="E19" s="103"/>
      <c r="F19" s="103"/>
      <c r="G19" s="103"/>
      <c r="H19" s="103"/>
      <c r="I19" s="103"/>
      <c r="J19" s="103"/>
      <c r="K19" s="103"/>
    </row>
    <row r="20" spans="1:11" ht="9.1999999999999993" customHeight="1" x14ac:dyDescent="0.15">
      <c r="A20" s="31" t="s">
        <v>435</v>
      </c>
      <c r="B20" s="103">
        <v>5664333</v>
      </c>
      <c r="C20" s="103">
        <v>888922</v>
      </c>
      <c r="D20" s="348"/>
      <c r="E20" s="103">
        <v>522216</v>
      </c>
      <c r="F20" s="103">
        <v>130108</v>
      </c>
      <c r="G20" s="103">
        <v>10300</v>
      </c>
      <c r="H20" s="103">
        <v>28790</v>
      </c>
      <c r="I20" s="103">
        <v>15036</v>
      </c>
      <c r="J20" s="103">
        <v>29794</v>
      </c>
      <c r="K20" s="103">
        <v>152678</v>
      </c>
    </row>
    <row r="21" spans="1:11" ht="9.1999999999999993" customHeight="1" x14ac:dyDescent="0.15">
      <c r="A21" s="31" t="s">
        <v>286</v>
      </c>
      <c r="B21" s="103">
        <v>5054628</v>
      </c>
      <c r="C21" s="103">
        <v>829935</v>
      </c>
      <c r="D21" s="348"/>
      <c r="E21" s="103">
        <v>40371</v>
      </c>
      <c r="F21" s="103">
        <v>240839</v>
      </c>
      <c r="G21" s="103">
        <v>62140</v>
      </c>
      <c r="H21" s="103">
        <v>173741</v>
      </c>
      <c r="I21" s="103">
        <v>60523</v>
      </c>
      <c r="J21" s="103">
        <v>28858</v>
      </c>
      <c r="K21" s="103">
        <v>223463</v>
      </c>
    </row>
    <row r="22" spans="1:11" ht="9.1999999999999993" customHeight="1" x14ac:dyDescent="0.15">
      <c r="A22" s="31" t="s">
        <v>302</v>
      </c>
      <c r="B22" s="103">
        <v>11997408</v>
      </c>
      <c r="C22" s="103">
        <v>766128</v>
      </c>
      <c r="D22" s="348"/>
      <c r="E22" s="103">
        <v>51750</v>
      </c>
      <c r="F22" s="103">
        <v>274925</v>
      </c>
      <c r="G22" s="103">
        <v>89307</v>
      </c>
      <c r="H22" s="103">
        <v>33192</v>
      </c>
      <c r="I22" s="103">
        <v>44648</v>
      </c>
      <c r="J22" s="103">
        <v>31735</v>
      </c>
      <c r="K22" s="103">
        <v>240571</v>
      </c>
    </row>
    <row r="23" spans="1:11" ht="9.1999999999999993" customHeight="1" x14ac:dyDescent="0.15">
      <c r="A23" s="31" t="s">
        <v>298</v>
      </c>
      <c r="B23" s="103">
        <v>8998535</v>
      </c>
      <c r="C23" s="103">
        <v>753538</v>
      </c>
      <c r="D23" s="348"/>
      <c r="E23" s="103">
        <v>270043</v>
      </c>
      <c r="F23" s="103">
        <v>166926</v>
      </c>
      <c r="G23" s="103">
        <v>33803</v>
      </c>
      <c r="H23" s="103">
        <v>77807</v>
      </c>
      <c r="I23" s="103">
        <v>36310</v>
      </c>
      <c r="J23" s="103">
        <v>22568</v>
      </c>
      <c r="K23" s="103">
        <v>146081</v>
      </c>
    </row>
    <row r="24" spans="1:11" ht="9.1999999999999993" customHeight="1" x14ac:dyDescent="0.15">
      <c r="A24" s="31" t="s">
        <v>288</v>
      </c>
      <c r="B24" s="103">
        <v>9282615</v>
      </c>
      <c r="C24" s="103">
        <v>600745</v>
      </c>
      <c r="D24" s="348"/>
      <c r="E24" s="103">
        <v>72412</v>
      </c>
      <c r="F24" s="103">
        <v>180321</v>
      </c>
      <c r="G24" s="103">
        <v>12598</v>
      </c>
      <c r="H24" s="103">
        <v>14786</v>
      </c>
      <c r="I24" s="103">
        <v>13514</v>
      </c>
      <c r="J24" s="103">
        <v>97814</v>
      </c>
      <c r="K24" s="103">
        <v>209300</v>
      </c>
    </row>
    <row r="25" spans="1:11" ht="9.1999999999999993" customHeight="1" x14ac:dyDescent="0.15">
      <c r="A25" s="31" t="s">
        <v>293</v>
      </c>
      <c r="B25" s="103">
        <v>2233826</v>
      </c>
      <c r="C25" s="103">
        <v>525105</v>
      </c>
      <c r="D25" s="348"/>
      <c r="E25" s="103">
        <v>227883</v>
      </c>
      <c r="F25" s="103">
        <v>140605</v>
      </c>
      <c r="G25" s="103">
        <v>18280</v>
      </c>
      <c r="H25" s="103">
        <v>47306</v>
      </c>
      <c r="I25" s="103">
        <v>16189</v>
      </c>
      <c r="J25" s="103">
        <v>11008</v>
      </c>
      <c r="K25" s="103">
        <v>63834</v>
      </c>
    </row>
    <row r="26" spans="1:11" ht="9.1999999999999993" customHeight="1" x14ac:dyDescent="0.15">
      <c r="A26" s="31" t="s">
        <v>273</v>
      </c>
      <c r="B26" s="103">
        <v>4676317</v>
      </c>
      <c r="C26" s="103">
        <v>511265</v>
      </c>
      <c r="D26" s="348"/>
      <c r="E26" s="103">
        <v>228478</v>
      </c>
      <c r="F26" s="103">
        <v>100031</v>
      </c>
      <c r="G26" s="103">
        <v>8429</v>
      </c>
      <c r="H26" s="103">
        <v>17037</v>
      </c>
      <c r="I26" s="103">
        <v>17688</v>
      </c>
      <c r="J26" s="103">
        <v>14742</v>
      </c>
      <c r="K26" s="103">
        <v>124860</v>
      </c>
    </row>
    <row r="27" spans="1:11" ht="9.1999999999999993" customHeight="1" x14ac:dyDescent="0.15">
      <c r="A27" s="31" t="s">
        <v>274</v>
      </c>
      <c r="B27" s="103">
        <v>3104243</v>
      </c>
      <c r="C27" s="103">
        <v>486104</v>
      </c>
      <c r="D27" s="348"/>
      <c r="E27" s="103">
        <v>24765</v>
      </c>
      <c r="F27" s="103">
        <v>102678</v>
      </c>
      <c r="G27" s="103">
        <v>67459</v>
      </c>
      <c r="H27" s="103">
        <v>27975</v>
      </c>
      <c r="I27" s="103">
        <v>77342</v>
      </c>
      <c r="J27" s="103">
        <v>17637</v>
      </c>
      <c r="K27" s="103">
        <v>168248</v>
      </c>
    </row>
    <row r="28" spans="1:11" ht="9.1999999999999993" customHeight="1" x14ac:dyDescent="0.15">
      <c r="A28" s="31" t="s">
        <v>300</v>
      </c>
      <c r="B28" s="103">
        <v>11106528</v>
      </c>
      <c r="C28" s="103">
        <v>437697</v>
      </c>
      <c r="D28" s="348"/>
      <c r="E28" s="103">
        <v>43113</v>
      </c>
      <c r="F28" s="103">
        <v>152495</v>
      </c>
      <c r="G28" s="103">
        <v>13005</v>
      </c>
      <c r="H28" s="103">
        <v>14690</v>
      </c>
      <c r="I28" s="103">
        <v>14198</v>
      </c>
      <c r="J28" s="103">
        <v>30304</v>
      </c>
      <c r="K28" s="103">
        <v>169892</v>
      </c>
    </row>
    <row r="29" spans="1:11" ht="9.1999999999999993" customHeight="1" x14ac:dyDescent="0.15">
      <c r="A29" s="31" t="s">
        <v>289</v>
      </c>
      <c r="B29" s="103">
        <v>4975853</v>
      </c>
      <c r="C29" s="103">
        <v>403286</v>
      </c>
      <c r="D29" s="348"/>
      <c r="E29" s="103">
        <v>68381</v>
      </c>
      <c r="F29" s="103">
        <v>144861</v>
      </c>
      <c r="G29" s="103">
        <v>3288</v>
      </c>
      <c r="H29" s="103">
        <v>19923</v>
      </c>
      <c r="I29" s="103">
        <v>18919</v>
      </c>
      <c r="J29" s="103">
        <v>14259</v>
      </c>
      <c r="K29" s="103">
        <v>133655</v>
      </c>
    </row>
    <row r="30" spans="1:11" ht="9.1999999999999993" customHeight="1" x14ac:dyDescent="0.15">
      <c r="A30" s="31"/>
      <c r="B30" s="103"/>
      <c r="C30" s="103"/>
      <c r="D30" s="348"/>
      <c r="E30" s="103"/>
      <c r="F30" s="103"/>
      <c r="G30" s="103"/>
      <c r="H30" s="103"/>
      <c r="I30" s="103"/>
      <c r="J30" s="103"/>
      <c r="K30" s="103"/>
    </row>
    <row r="31" spans="1:11" ht="9.1999999999999993" customHeight="1" x14ac:dyDescent="0.15">
      <c r="A31" s="31" t="s">
        <v>301</v>
      </c>
      <c r="B31" s="103">
        <v>3529594</v>
      </c>
      <c r="C31" s="103">
        <v>369759</v>
      </c>
      <c r="D31" s="348"/>
      <c r="E31" s="103">
        <v>146773</v>
      </c>
      <c r="F31" s="103">
        <v>97050</v>
      </c>
      <c r="G31" s="103">
        <v>2830</v>
      </c>
      <c r="H31" s="103">
        <v>11113</v>
      </c>
      <c r="I31" s="103">
        <v>7998</v>
      </c>
      <c r="J31" s="103">
        <v>12631</v>
      </c>
      <c r="K31" s="103">
        <v>91364</v>
      </c>
    </row>
    <row r="32" spans="1:11" ht="9.1999999999999993" customHeight="1" x14ac:dyDescent="0.15">
      <c r="A32" s="31" t="s">
        <v>556</v>
      </c>
      <c r="B32" s="103">
        <v>6234822</v>
      </c>
      <c r="C32" s="103">
        <v>302512</v>
      </c>
      <c r="D32" s="348"/>
      <c r="E32" s="103">
        <v>111403</v>
      </c>
      <c r="F32" s="103">
        <v>83386</v>
      </c>
      <c r="G32" s="103">
        <v>5645</v>
      </c>
      <c r="H32" s="103">
        <v>15136</v>
      </c>
      <c r="I32" s="103">
        <v>9205</v>
      </c>
      <c r="J32" s="103">
        <v>10182</v>
      </c>
      <c r="K32" s="103">
        <v>67555</v>
      </c>
    </row>
    <row r="33" spans="1:11" ht="9.1999999999999993" customHeight="1" x14ac:dyDescent="0.15">
      <c r="A33" s="31" t="s">
        <v>305</v>
      </c>
      <c r="B33" s="103">
        <v>6173702</v>
      </c>
      <c r="C33" s="103">
        <v>282541</v>
      </c>
      <c r="D33" s="348"/>
      <c r="E33" s="103">
        <v>83324</v>
      </c>
      <c r="F33" s="103">
        <v>71440</v>
      </c>
      <c r="G33" s="103">
        <v>10172</v>
      </c>
      <c r="H33" s="103">
        <v>27720</v>
      </c>
      <c r="I33" s="103">
        <v>11890</v>
      </c>
      <c r="J33" s="103">
        <v>17608</v>
      </c>
      <c r="K33" s="103">
        <v>60387</v>
      </c>
    </row>
    <row r="34" spans="1:11" ht="9.1999999999999993" customHeight="1" x14ac:dyDescent="0.15">
      <c r="A34" s="31" t="s">
        <v>310</v>
      </c>
      <c r="B34" s="103">
        <v>5460623</v>
      </c>
      <c r="C34" s="103">
        <v>265775</v>
      </c>
      <c r="D34" s="348"/>
      <c r="E34" s="103">
        <v>89791</v>
      </c>
      <c r="F34" s="103">
        <v>87543</v>
      </c>
      <c r="G34" s="103">
        <v>2979</v>
      </c>
      <c r="H34" s="103">
        <v>7480</v>
      </c>
      <c r="I34" s="103">
        <v>9071</v>
      </c>
      <c r="J34" s="103">
        <v>7115</v>
      </c>
      <c r="K34" s="103">
        <v>61796</v>
      </c>
    </row>
    <row r="35" spans="1:11" ht="9.1999999999999993" customHeight="1" x14ac:dyDescent="0.15">
      <c r="A35" s="31" t="s">
        <v>279</v>
      </c>
      <c r="B35" s="103">
        <v>1143759</v>
      </c>
      <c r="C35" s="103">
        <v>248554</v>
      </c>
      <c r="D35" s="348"/>
      <c r="E35" s="103">
        <v>5856</v>
      </c>
      <c r="F35" s="103">
        <v>194097</v>
      </c>
      <c r="G35" s="103">
        <v>1749</v>
      </c>
      <c r="H35" s="103">
        <v>1176</v>
      </c>
      <c r="I35" s="103">
        <v>2462</v>
      </c>
      <c r="J35" s="103">
        <v>1135</v>
      </c>
      <c r="K35" s="103">
        <v>42079</v>
      </c>
    </row>
    <row r="36" spans="1:11" ht="9.1999999999999993" customHeight="1" x14ac:dyDescent="0.15">
      <c r="A36" s="31" t="s">
        <v>557</v>
      </c>
      <c r="B36" s="103">
        <v>2619038</v>
      </c>
      <c r="C36" s="103">
        <v>236249</v>
      </c>
      <c r="D36" s="348"/>
      <c r="E36" s="103">
        <v>98398</v>
      </c>
      <c r="F36" s="103">
        <v>42279</v>
      </c>
      <c r="G36" s="103">
        <v>2853</v>
      </c>
      <c r="H36" s="103">
        <v>15664</v>
      </c>
      <c r="I36" s="103">
        <v>24530</v>
      </c>
      <c r="J36" s="103">
        <v>7588</v>
      </c>
      <c r="K36" s="103">
        <v>44937</v>
      </c>
    </row>
    <row r="37" spans="1:11" ht="9.1999999999999993" customHeight="1" x14ac:dyDescent="0.15">
      <c r="A37" s="31" t="s">
        <v>291</v>
      </c>
      <c r="B37" s="103">
        <v>5795654</v>
      </c>
      <c r="C37" s="103">
        <v>226334</v>
      </c>
      <c r="D37" s="348"/>
      <c r="E37" s="103">
        <v>35407</v>
      </c>
      <c r="F37" s="103">
        <v>72624</v>
      </c>
      <c r="G37" s="103">
        <v>8578</v>
      </c>
      <c r="H37" s="103">
        <v>15659</v>
      </c>
      <c r="I37" s="103">
        <v>8731</v>
      </c>
      <c r="J37" s="103">
        <v>13585</v>
      </c>
      <c r="K37" s="103">
        <v>71750</v>
      </c>
    </row>
    <row r="38" spans="1:11" ht="9.1999999999999993" customHeight="1" x14ac:dyDescent="0.15">
      <c r="A38" s="31" t="s">
        <v>304</v>
      </c>
      <c r="B38" s="103">
        <v>4502388</v>
      </c>
      <c r="C38" s="103">
        <v>221335</v>
      </c>
      <c r="D38" s="348"/>
      <c r="E38" s="103">
        <v>70998</v>
      </c>
      <c r="F38" s="103">
        <v>41716</v>
      </c>
      <c r="G38" s="103">
        <v>11633</v>
      </c>
      <c r="H38" s="103">
        <v>18139</v>
      </c>
      <c r="I38" s="103">
        <v>18523</v>
      </c>
      <c r="J38" s="103">
        <v>6593</v>
      </c>
      <c r="K38" s="103">
        <v>53733</v>
      </c>
    </row>
    <row r="39" spans="1:11" ht="9.1999999999999993" customHeight="1" x14ac:dyDescent="0.15">
      <c r="A39" s="31" t="s">
        <v>558</v>
      </c>
      <c r="B39" s="103">
        <v>3602662</v>
      </c>
      <c r="C39" s="103">
        <v>212158</v>
      </c>
      <c r="D39" s="348"/>
      <c r="E39" s="103">
        <v>104588</v>
      </c>
      <c r="F39" s="103">
        <v>50662</v>
      </c>
      <c r="G39" s="103">
        <v>2371</v>
      </c>
      <c r="H39" s="103">
        <v>13364</v>
      </c>
      <c r="I39" s="103">
        <v>3663</v>
      </c>
      <c r="J39" s="103">
        <v>8217</v>
      </c>
      <c r="K39" s="103">
        <v>29293</v>
      </c>
    </row>
    <row r="40" spans="1:11" ht="9.1999999999999993" customHeight="1" x14ac:dyDescent="0.15">
      <c r="A40" s="31" t="s">
        <v>296</v>
      </c>
      <c r="B40" s="103">
        <v>1891150</v>
      </c>
      <c r="C40" s="103">
        <v>194388</v>
      </c>
      <c r="D40" s="348"/>
      <c r="E40" s="103">
        <v>136763</v>
      </c>
      <c r="F40" s="103">
        <v>19732</v>
      </c>
      <c r="G40" s="103" t="s">
        <v>448</v>
      </c>
      <c r="H40" s="103">
        <v>5711</v>
      </c>
      <c r="I40" s="103">
        <v>4079</v>
      </c>
      <c r="J40" s="103">
        <v>5607</v>
      </c>
      <c r="K40" s="103">
        <v>21503</v>
      </c>
    </row>
    <row r="41" spans="1:11" ht="9.1999999999999993" customHeight="1" x14ac:dyDescent="0.15">
      <c r="A41" s="31"/>
      <c r="B41" s="103"/>
      <c r="C41" s="103"/>
      <c r="D41" s="348"/>
      <c r="E41" s="103"/>
      <c r="F41" s="103"/>
      <c r="G41" s="103"/>
      <c r="H41" s="103"/>
      <c r="I41" s="103"/>
      <c r="J41" s="103"/>
      <c r="K41" s="103"/>
    </row>
    <row r="42" spans="1:11" ht="9.1999999999999993" customHeight="1" x14ac:dyDescent="0.15">
      <c r="A42" s="31" t="s">
        <v>283</v>
      </c>
      <c r="B42" s="103">
        <v>2697665</v>
      </c>
      <c r="C42" s="103">
        <v>188240</v>
      </c>
      <c r="D42" s="358"/>
      <c r="E42" s="103">
        <v>86567</v>
      </c>
      <c r="F42" s="103">
        <v>52994</v>
      </c>
      <c r="G42" s="103">
        <v>3366</v>
      </c>
      <c r="H42" s="103">
        <v>7354</v>
      </c>
      <c r="I42" s="103">
        <v>4671</v>
      </c>
      <c r="J42" s="103">
        <v>9673</v>
      </c>
      <c r="K42" s="103">
        <v>23615</v>
      </c>
    </row>
    <row r="43" spans="1:11" ht="9.1999999999999993" customHeight="1" x14ac:dyDescent="0.15">
      <c r="A43" s="31" t="s">
        <v>284</v>
      </c>
      <c r="B43" s="103">
        <v>4437497</v>
      </c>
      <c r="C43" s="103">
        <v>164396</v>
      </c>
      <c r="D43" s="358"/>
      <c r="E43" s="103">
        <v>26360</v>
      </c>
      <c r="F43" s="103">
        <v>47358</v>
      </c>
      <c r="G43" s="103">
        <v>12823</v>
      </c>
      <c r="H43" s="103">
        <v>40975</v>
      </c>
      <c r="I43" s="103">
        <v>7715</v>
      </c>
      <c r="J43" s="103">
        <v>7039</v>
      </c>
      <c r="K43" s="103">
        <v>22126</v>
      </c>
    </row>
    <row r="44" spans="1:11" ht="9.1999999999999993" customHeight="1" x14ac:dyDescent="0.15">
      <c r="A44" s="31" t="s">
        <v>325</v>
      </c>
      <c r="B44" s="103">
        <v>4659484</v>
      </c>
      <c r="C44" s="103">
        <v>162539</v>
      </c>
      <c r="D44" s="358"/>
      <c r="E44" s="103">
        <v>57818</v>
      </c>
      <c r="F44" s="103">
        <v>43634</v>
      </c>
      <c r="G44" s="103">
        <v>4452</v>
      </c>
      <c r="H44" s="103">
        <v>16087</v>
      </c>
      <c r="I44" s="103">
        <v>4464</v>
      </c>
      <c r="J44" s="103">
        <v>4694</v>
      </c>
      <c r="K44" s="103">
        <v>31390</v>
      </c>
    </row>
    <row r="45" spans="1:11" ht="9.1999999999999993" customHeight="1" x14ac:dyDescent="0.15">
      <c r="A45" s="31" t="s">
        <v>303</v>
      </c>
      <c r="B45" s="103">
        <v>908060</v>
      </c>
      <c r="C45" s="103">
        <v>142232</v>
      </c>
      <c r="D45" s="358"/>
      <c r="E45" s="103">
        <v>3299</v>
      </c>
      <c r="F45" s="103">
        <v>23601</v>
      </c>
      <c r="G45" s="103">
        <v>25302</v>
      </c>
      <c r="H45" s="103">
        <v>23147</v>
      </c>
      <c r="I45" s="103">
        <v>9410</v>
      </c>
      <c r="J45" s="103">
        <v>6009</v>
      </c>
      <c r="K45" s="103">
        <v>51464</v>
      </c>
    </row>
    <row r="46" spans="1:11" ht="9.1999999999999993" customHeight="1" x14ac:dyDescent="0.15">
      <c r="A46" s="31" t="s">
        <v>559</v>
      </c>
      <c r="B46" s="103">
        <v>4246671</v>
      </c>
      <c r="C46" s="103">
        <v>133744</v>
      </c>
      <c r="D46" s="358"/>
      <c r="E46" s="103">
        <v>25084</v>
      </c>
      <c r="F46" s="103">
        <v>38849</v>
      </c>
      <c r="G46" s="103">
        <v>15271</v>
      </c>
      <c r="H46" s="103">
        <v>8942</v>
      </c>
      <c r="I46" s="103">
        <v>3863</v>
      </c>
      <c r="J46" s="103">
        <v>6618</v>
      </c>
      <c r="K46" s="103">
        <v>35117</v>
      </c>
    </row>
    <row r="47" spans="1:11" ht="9.1999999999999993" customHeight="1" x14ac:dyDescent="0.15">
      <c r="A47" s="31" t="s">
        <v>282</v>
      </c>
      <c r="B47" s="103">
        <v>2942889</v>
      </c>
      <c r="C47" s="103">
        <v>131297</v>
      </c>
      <c r="D47" s="358"/>
      <c r="E47" s="103">
        <v>37801</v>
      </c>
      <c r="F47" s="103">
        <v>41774</v>
      </c>
      <c r="G47" s="103">
        <v>1866</v>
      </c>
      <c r="H47" s="103">
        <v>7574</v>
      </c>
      <c r="I47" s="103">
        <v>4702</v>
      </c>
      <c r="J47" s="103">
        <v>4536</v>
      </c>
      <c r="K47" s="103">
        <v>33044</v>
      </c>
    </row>
    <row r="48" spans="1:11" ht="9.1999999999999993" customHeight="1" x14ac:dyDescent="0.15">
      <c r="A48" s="31" t="s">
        <v>271</v>
      </c>
      <c r="B48" s="103">
        <v>2821686</v>
      </c>
      <c r="C48" s="103">
        <v>127445</v>
      </c>
      <c r="D48" s="358"/>
      <c r="E48" s="103">
        <v>61479</v>
      </c>
      <c r="F48" s="103">
        <v>24801</v>
      </c>
      <c r="G48" s="103">
        <v>1374</v>
      </c>
      <c r="H48" s="103">
        <v>16428</v>
      </c>
      <c r="I48" s="103">
        <v>2815</v>
      </c>
      <c r="J48" s="103">
        <v>2872</v>
      </c>
      <c r="K48" s="103">
        <v>17676</v>
      </c>
    </row>
    <row r="49" spans="1:11" ht="9.1999999999999993" customHeight="1" x14ac:dyDescent="0.15">
      <c r="A49" s="31" t="s">
        <v>292</v>
      </c>
      <c r="B49" s="103">
        <v>1733135</v>
      </c>
      <c r="C49" s="103">
        <v>122390</v>
      </c>
      <c r="D49" s="358"/>
      <c r="E49" s="103">
        <v>52783</v>
      </c>
      <c r="F49" s="103">
        <v>29011</v>
      </c>
      <c r="G49" s="103">
        <v>1939</v>
      </c>
      <c r="H49" s="103">
        <v>10533</v>
      </c>
      <c r="I49" s="103">
        <v>2090</v>
      </c>
      <c r="J49" s="103">
        <v>6560</v>
      </c>
      <c r="K49" s="103">
        <v>19474</v>
      </c>
    </row>
    <row r="50" spans="1:11" ht="9.1999999999999993" customHeight="1" x14ac:dyDescent="0.15">
      <c r="A50" s="31" t="s">
        <v>280</v>
      </c>
      <c r="B50" s="103">
        <v>1502099</v>
      </c>
      <c r="C50" s="103">
        <v>93629</v>
      </c>
      <c r="D50" s="358"/>
      <c r="E50" s="103">
        <v>48591</v>
      </c>
      <c r="F50" s="103">
        <v>15878</v>
      </c>
      <c r="G50" s="103" t="s">
        <v>448</v>
      </c>
      <c r="H50" s="103">
        <v>3783</v>
      </c>
      <c r="I50" s="103">
        <v>2864</v>
      </c>
      <c r="J50" s="103">
        <v>1941</v>
      </c>
      <c r="K50" s="103">
        <v>20203</v>
      </c>
    </row>
    <row r="51" spans="1:11" ht="9.1999999999999993" customHeight="1" x14ac:dyDescent="0.15">
      <c r="A51" s="31" t="s">
        <v>276</v>
      </c>
      <c r="B51" s="103">
        <v>541842</v>
      </c>
      <c r="C51" s="103">
        <v>90481</v>
      </c>
      <c r="D51" s="358"/>
      <c r="E51" s="103">
        <v>2853</v>
      </c>
      <c r="F51" s="103">
        <v>14887</v>
      </c>
      <c r="G51" s="103">
        <v>9315</v>
      </c>
      <c r="H51" s="103">
        <v>20537</v>
      </c>
      <c r="I51" s="103">
        <v>8521</v>
      </c>
      <c r="J51" s="103">
        <v>3341</v>
      </c>
      <c r="K51" s="103">
        <v>31027</v>
      </c>
    </row>
    <row r="52" spans="1:11" ht="9.1999999999999993" customHeight="1" x14ac:dyDescent="0.15">
      <c r="A52" s="31"/>
      <c r="B52" s="103"/>
      <c r="C52" s="103"/>
      <c r="D52" s="348"/>
      <c r="E52" s="103"/>
      <c r="F52" s="103"/>
      <c r="G52" s="103"/>
      <c r="H52" s="103"/>
      <c r="I52" s="103"/>
      <c r="J52" s="103"/>
      <c r="K52" s="103"/>
    </row>
    <row r="53" spans="1:11" ht="9.1999999999999993" customHeight="1" x14ac:dyDescent="0.15">
      <c r="A53" s="31" t="s">
        <v>275</v>
      </c>
      <c r="B53" s="103">
        <v>837278</v>
      </c>
      <c r="C53" s="103">
        <v>79814</v>
      </c>
      <c r="D53" s="348"/>
      <c r="E53" s="103">
        <v>14877</v>
      </c>
      <c r="F53" s="103">
        <v>21799</v>
      </c>
      <c r="G53" s="103">
        <v>8912</v>
      </c>
      <c r="H53" s="103">
        <v>7261</v>
      </c>
      <c r="I53" s="103">
        <v>3586</v>
      </c>
      <c r="J53" s="103">
        <v>3417</v>
      </c>
      <c r="K53" s="103">
        <v>19962</v>
      </c>
    </row>
    <row r="54" spans="1:11" ht="9.1999999999999993" customHeight="1" x14ac:dyDescent="0.15">
      <c r="A54" s="31" t="s">
        <v>294</v>
      </c>
      <c r="B54" s="103">
        <v>1247609</v>
      </c>
      <c r="C54" s="103">
        <v>73109</v>
      </c>
      <c r="D54" s="348"/>
      <c r="E54" s="103">
        <v>1443</v>
      </c>
      <c r="F54" s="103">
        <v>23004</v>
      </c>
      <c r="G54" s="103">
        <v>3555</v>
      </c>
      <c r="H54" s="103">
        <v>3178</v>
      </c>
      <c r="I54" s="103">
        <v>4839</v>
      </c>
      <c r="J54" s="103">
        <v>4652</v>
      </c>
      <c r="K54" s="103">
        <v>32438</v>
      </c>
    </row>
    <row r="55" spans="1:11" ht="9.1999999999999993" customHeight="1" x14ac:dyDescent="0.15">
      <c r="A55" s="31" t="s">
        <v>290</v>
      </c>
      <c r="B55" s="103">
        <v>2928937</v>
      </c>
      <c r="C55" s="103">
        <v>55989</v>
      </c>
      <c r="D55" s="348"/>
      <c r="E55" s="103">
        <v>19401</v>
      </c>
      <c r="F55" s="103">
        <v>17257</v>
      </c>
      <c r="G55" s="103">
        <v>1519</v>
      </c>
      <c r="H55" s="103">
        <v>5231</v>
      </c>
      <c r="I55" s="103">
        <v>2076</v>
      </c>
      <c r="J55" s="103" t="s">
        <v>448</v>
      </c>
      <c r="K55" s="103">
        <v>9737</v>
      </c>
    </row>
    <row r="56" spans="1:11" ht="9.1999999999999993" customHeight="1" x14ac:dyDescent="0.15">
      <c r="A56" s="31" t="s">
        <v>270</v>
      </c>
      <c r="B56" s="103">
        <v>680919</v>
      </c>
      <c r="C56" s="103">
        <v>50530</v>
      </c>
      <c r="D56" s="348"/>
      <c r="E56" s="103">
        <v>5123</v>
      </c>
      <c r="F56" s="103">
        <v>29751</v>
      </c>
      <c r="G56" s="103" t="s">
        <v>448</v>
      </c>
      <c r="H56" s="103">
        <v>1621</v>
      </c>
      <c r="I56" s="103" t="s">
        <v>448</v>
      </c>
      <c r="J56" s="103" t="s">
        <v>448</v>
      </c>
      <c r="K56" s="103">
        <v>12010</v>
      </c>
    </row>
    <row r="57" spans="1:11" ht="9.1999999999999993" customHeight="1" x14ac:dyDescent="0.15">
      <c r="A57" s="31" t="s">
        <v>285</v>
      </c>
      <c r="B57" s="103">
        <v>1284885</v>
      </c>
      <c r="C57" s="103">
        <v>44307</v>
      </c>
      <c r="D57" s="348"/>
      <c r="E57" s="103" t="s">
        <v>448</v>
      </c>
      <c r="F57" s="103">
        <v>11183</v>
      </c>
      <c r="G57" s="103" t="s">
        <v>448</v>
      </c>
      <c r="H57" s="103" t="s">
        <v>448</v>
      </c>
      <c r="I57" s="103">
        <v>1396</v>
      </c>
      <c r="J57" s="103">
        <v>2217</v>
      </c>
      <c r="K57" s="103">
        <v>27981</v>
      </c>
    </row>
    <row r="58" spans="1:11" ht="9.1999999999999993" customHeight="1" x14ac:dyDescent="0.15">
      <c r="A58" s="31" t="s">
        <v>307</v>
      </c>
      <c r="B58" s="103">
        <v>599742</v>
      </c>
      <c r="C58" s="103">
        <v>26269</v>
      </c>
      <c r="D58" s="348"/>
      <c r="E58" s="103" t="s">
        <v>448</v>
      </c>
      <c r="F58" s="103">
        <v>9272</v>
      </c>
      <c r="G58" s="103" t="s">
        <v>448</v>
      </c>
      <c r="H58" s="103" t="s">
        <v>448</v>
      </c>
      <c r="I58" s="103" t="s">
        <v>448</v>
      </c>
      <c r="J58" s="103">
        <v>1094</v>
      </c>
      <c r="K58" s="103">
        <v>13320</v>
      </c>
    </row>
    <row r="59" spans="1:11" ht="9.1999999999999993" customHeight="1" x14ac:dyDescent="0.15">
      <c r="A59" s="31" t="s">
        <v>309</v>
      </c>
      <c r="B59" s="103">
        <v>1829806</v>
      </c>
      <c r="C59" s="103">
        <v>25607</v>
      </c>
      <c r="D59" s="348"/>
      <c r="E59" s="103">
        <v>1308</v>
      </c>
      <c r="F59" s="103">
        <v>9685</v>
      </c>
      <c r="G59" s="103">
        <v>1802</v>
      </c>
      <c r="H59" s="103">
        <v>2212</v>
      </c>
      <c r="I59" s="103" t="s">
        <v>448</v>
      </c>
      <c r="J59" s="103">
        <v>2524</v>
      </c>
      <c r="K59" s="103">
        <v>7206</v>
      </c>
    </row>
    <row r="60" spans="1:11" ht="9.1999999999999993" customHeight="1" x14ac:dyDescent="0.15">
      <c r="A60" s="31" t="s">
        <v>561</v>
      </c>
      <c r="B60" s="103">
        <v>811103</v>
      </c>
      <c r="C60" s="103">
        <v>22251</v>
      </c>
      <c r="D60" s="348"/>
      <c r="E60" s="103">
        <v>1714</v>
      </c>
      <c r="F60" s="103">
        <v>6967</v>
      </c>
      <c r="G60" s="103">
        <v>1326</v>
      </c>
      <c r="H60" s="103">
        <v>2897</v>
      </c>
      <c r="I60" s="103" t="s">
        <v>448</v>
      </c>
      <c r="J60" s="103">
        <v>1342</v>
      </c>
      <c r="K60" s="103">
        <v>7548</v>
      </c>
    </row>
    <row r="61" spans="1:11" ht="9.1999999999999993" customHeight="1" x14ac:dyDescent="0.15">
      <c r="A61" s="31" t="s">
        <v>299</v>
      </c>
      <c r="B61" s="103">
        <v>680048</v>
      </c>
      <c r="C61" s="103">
        <v>19580</v>
      </c>
      <c r="D61" s="348"/>
      <c r="E61" s="103">
        <v>1068</v>
      </c>
      <c r="F61" s="103">
        <v>3767</v>
      </c>
      <c r="G61" s="103" t="s">
        <v>448</v>
      </c>
      <c r="H61" s="103" t="s">
        <v>448</v>
      </c>
      <c r="I61" s="103">
        <v>1683</v>
      </c>
      <c r="J61" s="103">
        <v>1630</v>
      </c>
      <c r="K61" s="103">
        <v>11343</v>
      </c>
    </row>
    <row r="62" spans="1:11" ht="9.1999999999999993" customHeight="1" x14ac:dyDescent="0.15">
      <c r="A62" s="31" t="s">
        <v>311</v>
      </c>
      <c r="B62" s="103">
        <v>558009</v>
      </c>
      <c r="C62" s="103">
        <v>18403</v>
      </c>
      <c r="D62" s="348"/>
      <c r="E62" s="103">
        <v>9055</v>
      </c>
      <c r="F62" s="103">
        <v>3686</v>
      </c>
      <c r="G62" s="103" t="s">
        <v>448</v>
      </c>
      <c r="H62" s="103" t="s">
        <v>448</v>
      </c>
      <c r="I62" s="103" t="s">
        <v>448</v>
      </c>
      <c r="J62" s="103" t="s">
        <v>448</v>
      </c>
      <c r="K62" s="103">
        <v>3625</v>
      </c>
    </row>
    <row r="63" spans="1:11" ht="9.1999999999999993" customHeight="1" thickBot="1" x14ac:dyDescent="0.2">
      <c r="A63" s="82" t="s">
        <v>560</v>
      </c>
      <c r="B63" s="103">
        <v>987281</v>
      </c>
      <c r="C63" s="103">
        <v>17860</v>
      </c>
      <c r="D63" s="348"/>
      <c r="E63" s="103">
        <v>1925</v>
      </c>
      <c r="F63" s="103">
        <v>4691</v>
      </c>
      <c r="G63" s="103" t="s">
        <v>448</v>
      </c>
      <c r="H63" s="103" t="s">
        <v>448</v>
      </c>
      <c r="I63" s="103" t="s">
        <v>448</v>
      </c>
      <c r="J63" s="103" t="s">
        <v>448</v>
      </c>
      <c r="K63" s="103">
        <v>9989</v>
      </c>
    </row>
    <row r="64" spans="1:11" ht="9.1999999999999993" customHeight="1" x14ac:dyDescent="0.15">
      <c r="A64" s="80" t="s">
        <v>2</v>
      </c>
      <c r="B64" s="104">
        <v>273175816</v>
      </c>
      <c r="C64" s="87">
        <v>40738224</v>
      </c>
      <c r="D64" s="348"/>
      <c r="E64" s="104">
        <v>11489387</v>
      </c>
      <c r="F64" s="104">
        <v>10443902</v>
      </c>
      <c r="G64" s="104">
        <v>3882592</v>
      </c>
      <c r="H64" s="104">
        <v>3172307</v>
      </c>
      <c r="I64" s="104">
        <v>2731619</v>
      </c>
      <c r="J64" s="104">
        <v>1578801</v>
      </c>
      <c r="K64" s="104">
        <v>7439616</v>
      </c>
    </row>
    <row r="65" spans="1:11" ht="21.6" customHeight="1" x14ac:dyDescent="0.15">
      <c r="A65" s="395" t="s">
        <v>451</v>
      </c>
      <c r="B65" s="398"/>
      <c r="C65" s="398"/>
      <c r="D65" s="398"/>
      <c r="E65" s="398"/>
      <c r="F65" s="398"/>
      <c r="G65" s="398"/>
      <c r="H65" s="398"/>
      <c r="I65" s="398"/>
      <c r="J65" s="398"/>
      <c r="K65" s="398"/>
    </row>
    <row r="66" spans="1:11" ht="10.5" customHeight="1" x14ac:dyDescent="0.15">
      <c r="A66" s="395" t="s">
        <v>576</v>
      </c>
      <c r="B66" s="398"/>
      <c r="C66" s="398"/>
      <c r="D66" s="398"/>
      <c r="E66" s="398"/>
      <c r="F66" s="398"/>
      <c r="G66" s="398"/>
      <c r="H66" s="398"/>
      <c r="I66" s="398"/>
      <c r="J66" s="398"/>
      <c r="K66" s="398"/>
    </row>
    <row r="67" spans="1:11" ht="18" customHeight="1" x14ac:dyDescent="0.15">
      <c r="A67" s="436"/>
      <c r="B67" s="436"/>
      <c r="C67" s="436"/>
      <c r="D67" s="436"/>
      <c r="E67" s="436"/>
      <c r="F67" s="436"/>
      <c r="G67" s="436"/>
      <c r="H67" s="436"/>
      <c r="I67" s="436"/>
      <c r="J67" s="436"/>
      <c r="K67" s="436"/>
    </row>
  </sheetData>
  <mergeCells count="11">
    <mergeCell ref="A65:K65"/>
    <mergeCell ref="A66:K66"/>
    <mergeCell ref="A67:K67"/>
    <mergeCell ref="A6:K6"/>
    <mergeCell ref="A1:K1"/>
    <mergeCell ref="A2:K2"/>
    <mergeCell ref="A3:K3"/>
    <mergeCell ref="A4:K4"/>
    <mergeCell ref="A5:K5"/>
    <mergeCell ref="B7:C7"/>
    <mergeCell ref="E7:K7"/>
  </mergeCells>
  <pageMargins left="1.05" right="1.05" top="0.5" bottom="0.25" header="0" footer="0"/>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showWhiteSpace="0" view="pageLayout" zoomScale="130" zoomScaleNormal="100" zoomScaleSheetLayoutView="100" zoomScalePageLayoutView="130" workbookViewId="0">
      <selection sqref="A1:K1"/>
    </sheetView>
  </sheetViews>
  <sheetFormatPr defaultRowHeight="8.25" x14ac:dyDescent="0.15"/>
  <cols>
    <col min="1" max="1" width="10.42578125" style="2" customWidth="1"/>
    <col min="2" max="3" width="8.140625" style="2" customWidth="1"/>
    <col min="4" max="4" width="0.7109375" style="2" customWidth="1"/>
    <col min="5" max="11" width="7.85546875" style="2" customWidth="1"/>
    <col min="12" max="16384" width="9.140625" style="2"/>
  </cols>
  <sheetData>
    <row r="1" spans="1:12" ht="10.5" customHeight="1" x14ac:dyDescent="0.15">
      <c r="A1" s="437" t="s">
        <v>355</v>
      </c>
      <c r="B1" s="437"/>
      <c r="C1" s="437"/>
      <c r="D1" s="437"/>
      <c r="E1" s="437"/>
      <c r="F1" s="437"/>
      <c r="G1" s="437"/>
      <c r="H1" s="437"/>
      <c r="I1" s="437"/>
      <c r="J1" s="437"/>
      <c r="K1" s="437"/>
    </row>
    <row r="2" spans="1:12" ht="12.75" customHeight="1" x14ac:dyDescent="0.15">
      <c r="A2" s="388" t="s">
        <v>481</v>
      </c>
      <c r="B2" s="388"/>
      <c r="C2" s="388"/>
      <c r="D2" s="388"/>
      <c r="E2" s="388"/>
      <c r="F2" s="388"/>
      <c r="G2" s="388"/>
      <c r="H2" s="388"/>
      <c r="I2" s="388"/>
      <c r="J2" s="388"/>
      <c r="K2" s="388"/>
    </row>
    <row r="3" spans="1:12" ht="18.75" customHeight="1" x14ac:dyDescent="0.15">
      <c r="A3" s="397" t="s">
        <v>503</v>
      </c>
      <c r="B3" s="397"/>
      <c r="C3" s="397"/>
      <c r="D3" s="397"/>
      <c r="E3" s="397"/>
      <c r="F3" s="397"/>
      <c r="G3" s="397"/>
      <c r="H3" s="397"/>
      <c r="I3" s="397"/>
      <c r="J3" s="397"/>
      <c r="K3" s="397"/>
    </row>
    <row r="4" spans="1:12" ht="7.5" customHeight="1" x14ac:dyDescent="0.15">
      <c r="A4" s="393"/>
      <c r="B4" s="393"/>
      <c r="C4" s="393"/>
      <c r="D4" s="393"/>
      <c r="E4" s="393"/>
      <c r="F4" s="393"/>
      <c r="G4" s="393"/>
      <c r="H4" s="393"/>
      <c r="I4" s="393"/>
      <c r="J4" s="393"/>
      <c r="K4" s="393"/>
      <c r="L4" s="29"/>
    </row>
    <row r="5" spans="1:12" ht="10.5" customHeight="1" x14ac:dyDescent="0.15">
      <c r="A5" s="404" t="s">
        <v>504</v>
      </c>
      <c r="B5" s="404"/>
      <c r="C5" s="404"/>
      <c r="D5" s="404"/>
      <c r="E5" s="404"/>
      <c r="F5" s="404"/>
      <c r="G5" s="404"/>
      <c r="H5" s="404"/>
      <c r="I5" s="404"/>
      <c r="J5" s="404"/>
      <c r="K5" s="404"/>
      <c r="L5" s="29"/>
    </row>
    <row r="6" spans="1:12" ht="18" customHeight="1" x14ac:dyDescent="0.15">
      <c r="A6" s="386" t="s">
        <v>492</v>
      </c>
      <c r="B6" s="387"/>
      <c r="C6" s="387"/>
      <c r="D6" s="387"/>
      <c r="E6" s="387"/>
      <c r="F6" s="387"/>
      <c r="G6" s="387"/>
      <c r="H6" s="387"/>
      <c r="I6" s="387"/>
      <c r="J6" s="387"/>
      <c r="K6" s="387"/>
    </row>
    <row r="7" spans="1:12" ht="9" customHeight="1" x14ac:dyDescent="0.15">
      <c r="A7" s="438" t="s">
        <v>365</v>
      </c>
      <c r="B7" s="438"/>
      <c r="C7" s="438"/>
      <c r="D7" s="438"/>
      <c r="E7" s="438"/>
      <c r="F7" s="438"/>
      <c r="G7" s="438"/>
      <c r="H7" s="438"/>
      <c r="I7" s="438"/>
      <c r="J7" s="438"/>
      <c r="K7" s="438"/>
    </row>
    <row r="8" spans="1:12" ht="9" customHeight="1" x14ac:dyDescent="0.15">
      <c r="A8" s="49"/>
      <c r="B8" s="414" t="s">
        <v>352</v>
      </c>
      <c r="C8" s="414"/>
      <c r="D8" s="207"/>
      <c r="E8" s="414" t="s">
        <v>356</v>
      </c>
      <c r="F8" s="414"/>
      <c r="G8" s="414"/>
      <c r="H8" s="414"/>
      <c r="I8" s="414"/>
      <c r="J8" s="414"/>
      <c r="K8" s="414"/>
    </row>
    <row r="9" spans="1:12" ht="18.75" customHeight="1" x14ac:dyDescent="0.15">
      <c r="B9" s="22" t="s">
        <v>357</v>
      </c>
      <c r="C9" s="22" t="s">
        <v>70</v>
      </c>
      <c r="D9" s="348"/>
      <c r="E9" s="22" t="s">
        <v>63</v>
      </c>
      <c r="F9" s="22" t="s">
        <v>354</v>
      </c>
      <c r="G9" s="22" t="s">
        <v>65</v>
      </c>
      <c r="H9" s="216" t="s">
        <v>422</v>
      </c>
      <c r="I9" s="216" t="s">
        <v>417</v>
      </c>
      <c r="J9" s="22" t="s">
        <v>62</v>
      </c>
      <c r="K9" s="22" t="s">
        <v>204</v>
      </c>
    </row>
    <row r="10" spans="1:12" ht="9.1999999999999993" customHeight="1" x14ac:dyDescent="0.15">
      <c r="A10" s="31" t="s">
        <v>272</v>
      </c>
      <c r="B10" s="106">
        <v>10.199999999999999</v>
      </c>
      <c r="C10" s="106">
        <v>25.3</v>
      </c>
      <c r="D10" s="358"/>
      <c r="E10" s="106">
        <v>36.700000000000003</v>
      </c>
      <c r="F10" s="106">
        <v>31.7</v>
      </c>
      <c r="G10" s="106">
        <v>1.9</v>
      </c>
      <c r="H10" s="106">
        <v>27.8</v>
      </c>
      <c r="I10" s="106">
        <v>9.3000000000000007</v>
      </c>
      <c r="J10" s="106">
        <v>29.4</v>
      </c>
      <c r="K10" s="106">
        <v>14.6</v>
      </c>
    </row>
    <row r="11" spans="1:12" ht="9.1999999999999993" customHeight="1" x14ac:dyDescent="0.15">
      <c r="A11" s="31" t="s">
        <v>297</v>
      </c>
      <c r="B11" s="106">
        <v>5.5</v>
      </c>
      <c r="C11" s="106">
        <v>10.9</v>
      </c>
      <c r="D11" s="358"/>
      <c r="E11" s="106">
        <v>2.1</v>
      </c>
      <c r="F11" s="106">
        <v>9.9</v>
      </c>
      <c r="G11" s="106">
        <v>28.4</v>
      </c>
      <c r="H11" s="106">
        <v>9.1</v>
      </c>
      <c r="I11" s="106">
        <v>21.7</v>
      </c>
      <c r="J11" s="106">
        <v>9.8000000000000007</v>
      </c>
      <c r="K11" s="106">
        <v>13.9</v>
      </c>
    </row>
    <row r="12" spans="1:12" ht="9.1999999999999993" customHeight="1" x14ac:dyDescent="0.15">
      <c r="A12" s="31" t="s">
        <v>306</v>
      </c>
      <c r="B12" s="106">
        <v>8</v>
      </c>
      <c r="C12" s="106">
        <v>10.4</v>
      </c>
      <c r="D12" s="358"/>
      <c r="E12" s="106">
        <v>21.5</v>
      </c>
      <c r="F12" s="106">
        <v>7.1</v>
      </c>
      <c r="G12" s="106">
        <v>1.7</v>
      </c>
      <c r="H12" s="106">
        <v>11.5</v>
      </c>
      <c r="I12" s="106">
        <v>4.7</v>
      </c>
      <c r="J12" s="106">
        <v>6.1</v>
      </c>
      <c r="K12" s="106">
        <v>4.8</v>
      </c>
    </row>
    <row r="13" spans="1:12" ht="9.1999999999999993" customHeight="1" x14ac:dyDescent="0.15">
      <c r="A13" s="31" t="s">
        <v>277</v>
      </c>
      <c r="B13" s="106">
        <v>5.7</v>
      </c>
      <c r="C13" s="106">
        <v>9.1999999999999993</v>
      </c>
      <c r="D13" s="358"/>
      <c r="E13" s="106">
        <v>2.2999999999999998</v>
      </c>
      <c r="F13" s="106">
        <v>3.2</v>
      </c>
      <c r="G13" s="106">
        <v>40.4</v>
      </c>
      <c r="H13" s="106">
        <v>10.8</v>
      </c>
      <c r="I13" s="106">
        <v>23.6</v>
      </c>
      <c r="J13" s="106">
        <v>4.9000000000000004</v>
      </c>
      <c r="K13" s="106">
        <v>7.2</v>
      </c>
    </row>
    <row r="14" spans="1:12" ht="9.1999999999999993" customHeight="1" x14ac:dyDescent="0.15">
      <c r="A14" s="31" t="s">
        <v>295</v>
      </c>
      <c r="B14" s="106">
        <v>2.6</v>
      </c>
      <c r="C14" s="106">
        <v>4.5999999999999996</v>
      </c>
      <c r="D14" s="358"/>
      <c r="E14" s="106">
        <v>1</v>
      </c>
      <c r="F14" s="106">
        <v>5.3</v>
      </c>
      <c r="G14" s="106">
        <v>7.5</v>
      </c>
      <c r="H14" s="106">
        <v>4.5999999999999996</v>
      </c>
      <c r="I14" s="106">
        <v>11.2</v>
      </c>
      <c r="J14" s="106">
        <v>5.6</v>
      </c>
      <c r="K14" s="106">
        <v>5.0999999999999996</v>
      </c>
    </row>
    <row r="15" spans="1:12" ht="9.1999999999999993" customHeight="1" x14ac:dyDescent="0.15">
      <c r="A15" s="31" t="s">
        <v>281</v>
      </c>
      <c r="B15" s="106">
        <v>4.0999999999999996</v>
      </c>
      <c r="C15" s="106">
        <v>4.4000000000000004</v>
      </c>
      <c r="D15" s="358"/>
      <c r="E15" s="106">
        <v>6.2</v>
      </c>
      <c r="F15" s="106">
        <v>4.2</v>
      </c>
      <c r="G15" s="106">
        <v>0.8</v>
      </c>
      <c r="H15" s="106">
        <v>1.5</v>
      </c>
      <c r="I15" s="106">
        <v>2.1</v>
      </c>
      <c r="J15" s="106">
        <v>3.7</v>
      </c>
      <c r="K15" s="106">
        <v>6</v>
      </c>
    </row>
    <row r="16" spans="1:12" ht="9.1999999999999993" customHeight="1" x14ac:dyDescent="0.15">
      <c r="A16" s="31" t="s">
        <v>287</v>
      </c>
      <c r="B16" s="106">
        <v>2.1</v>
      </c>
      <c r="C16" s="106">
        <v>2.5</v>
      </c>
      <c r="D16" s="358"/>
      <c r="E16" s="106">
        <v>0.1</v>
      </c>
      <c r="F16" s="106">
        <v>2.5</v>
      </c>
      <c r="G16" s="106">
        <v>4.2</v>
      </c>
      <c r="H16" s="106">
        <v>2.4</v>
      </c>
      <c r="I16" s="106">
        <v>3.8</v>
      </c>
      <c r="J16" s="106">
        <v>2.8</v>
      </c>
      <c r="K16" s="106">
        <v>4.5999999999999996</v>
      </c>
    </row>
    <row r="17" spans="1:11" ht="9.1999999999999993" customHeight="1" x14ac:dyDescent="0.15">
      <c r="A17" s="31" t="s">
        <v>555</v>
      </c>
      <c r="B17" s="106">
        <v>2.6</v>
      </c>
      <c r="C17" s="106">
        <v>2.2999999999999998</v>
      </c>
      <c r="D17" s="358"/>
      <c r="E17" s="106">
        <v>0.5</v>
      </c>
      <c r="F17" s="106">
        <v>3.3</v>
      </c>
      <c r="G17" s="106">
        <v>0.8</v>
      </c>
      <c r="H17" s="106">
        <v>4.8</v>
      </c>
      <c r="I17" s="106">
        <v>3.2</v>
      </c>
      <c r="J17" s="106">
        <v>5.0999999999999996</v>
      </c>
      <c r="K17" s="106">
        <v>2.6</v>
      </c>
    </row>
    <row r="18" spans="1:11" ht="9.1999999999999993" customHeight="1" x14ac:dyDescent="0.15">
      <c r="A18" s="31" t="s">
        <v>278</v>
      </c>
      <c r="B18" s="106">
        <v>3.3</v>
      </c>
      <c r="C18" s="106">
        <v>2.2999999999999998</v>
      </c>
      <c r="D18" s="358"/>
      <c r="E18" s="106">
        <v>2.2999999999999998</v>
      </c>
      <c r="F18" s="106">
        <v>2.2999999999999998</v>
      </c>
      <c r="G18" s="106">
        <v>2.2000000000000002</v>
      </c>
      <c r="H18" s="106">
        <v>2.4</v>
      </c>
      <c r="I18" s="106">
        <v>2.2000000000000002</v>
      </c>
      <c r="J18" s="106">
        <v>1.8</v>
      </c>
      <c r="K18" s="106">
        <v>2.4</v>
      </c>
    </row>
    <row r="19" spans="1:11" ht="9.1999999999999993" customHeight="1" x14ac:dyDescent="0.15">
      <c r="A19" s="31" t="s">
        <v>308</v>
      </c>
      <c r="B19" s="106">
        <v>2.2000000000000002</v>
      </c>
      <c r="C19" s="106">
        <v>2.2000000000000002</v>
      </c>
      <c r="D19" s="358"/>
      <c r="E19" s="106">
        <v>2.1</v>
      </c>
      <c r="F19" s="106">
        <v>3.2</v>
      </c>
      <c r="G19" s="106">
        <v>0.2</v>
      </c>
      <c r="H19" s="106">
        <v>0.8</v>
      </c>
      <c r="I19" s="106">
        <v>0.6</v>
      </c>
      <c r="J19" s="106">
        <v>1.5</v>
      </c>
      <c r="K19" s="106">
        <v>3.6</v>
      </c>
    </row>
    <row r="20" spans="1:11" ht="9.1999999999999993" customHeight="1" x14ac:dyDescent="0.15">
      <c r="A20" s="31"/>
      <c r="B20" s="106"/>
      <c r="C20" s="106"/>
      <c r="D20" s="348"/>
      <c r="E20" s="106"/>
      <c r="F20" s="106"/>
      <c r="G20" s="106"/>
      <c r="H20" s="106"/>
      <c r="I20" s="106"/>
      <c r="J20" s="106"/>
      <c r="K20" s="106"/>
    </row>
    <row r="21" spans="1:11" ht="9.1999999999999993" customHeight="1" x14ac:dyDescent="0.15">
      <c r="A21" s="31" t="s">
        <v>435</v>
      </c>
      <c r="B21" s="106">
        <v>2.1</v>
      </c>
      <c r="C21" s="106">
        <v>2.2000000000000002</v>
      </c>
      <c r="D21" s="358"/>
      <c r="E21" s="106">
        <v>4.5</v>
      </c>
      <c r="F21" s="106">
        <v>1.2</v>
      </c>
      <c r="G21" s="106">
        <v>0.3</v>
      </c>
      <c r="H21" s="106">
        <v>0.9</v>
      </c>
      <c r="I21" s="106">
        <v>0.6</v>
      </c>
      <c r="J21" s="106">
        <v>1.9</v>
      </c>
      <c r="K21" s="106">
        <v>2.1</v>
      </c>
    </row>
    <row r="22" spans="1:11" ht="9.1999999999999993" customHeight="1" x14ac:dyDescent="0.15">
      <c r="A22" s="31" t="s">
        <v>286</v>
      </c>
      <c r="B22" s="106">
        <v>1.9</v>
      </c>
      <c r="C22" s="106">
        <v>2</v>
      </c>
      <c r="D22" s="358"/>
      <c r="E22" s="106">
        <v>0.4</v>
      </c>
      <c r="F22" s="106">
        <v>2.2999999999999998</v>
      </c>
      <c r="G22" s="106">
        <v>1.6</v>
      </c>
      <c r="H22" s="106">
        <v>5.5</v>
      </c>
      <c r="I22" s="106">
        <v>2.2000000000000002</v>
      </c>
      <c r="J22" s="106">
        <v>1.8</v>
      </c>
      <c r="K22" s="106">
        <v>3</v>
      </c>
    </row>
    <row r="23" spans="1:11" ht="9.1999999999999993" customHeight="1" x14ac:dyDescent="0.15">
      <c r="A23" s="31" t="s">
        <v>302</v>
      </c>
      <c r="B23" s="106">
        <v>4.4000000000000004</v>
      </c>
      <c r="C23" s="106">
        <v>1.9</v>
      </c>
      <c r="D23" s="358"/>
      <c r="E23" s="106">
        <v>0.5</v>
      </c>
      <c r="F23" s="106">
        <v>2.6</v>
      </c>
      <c r="G23" s="106">
        <v>2.2999999999999998</v>
      </c>
      <c r="H23" s="106">
        <v>1</v>
      </c>
      <c r="I23" s="106">
        <v>1.6</v>
      </c>
      <c r="J23" s="106">
        <v>2</v>
      </c>
      <c r="K23" s="106">
        <v>3.2</v>
      </c>
    </row>
    <row r="24" spans="1:11" ht="9.1999999999999993" customHeight="1" x14ac:dyDescent="0.15">
      <c r="A24" s="31" t="s">
        <v>298</v>
      </c>
      <c r="B24" s="106">
        <v>3.3</v>
      </c>
      <c r="C24" s="106">
        <v>1.8</v>
      </c>
      <c r="D24" s="358"/>
      <c r="E24" s="106">
        <v>2.4</v>
      </c>
      <c r="F24" s="106">
        <v>1.6</v>
      </c>
      <c r="G24" s="106">
        <v>0.9</v>
      </c>
      <c r="H24" s="106">
        <v>2.5</v>
      </c>
      <c r="I24" s="106">
        <v>1.3</v>
      </c>
      <c r="J24" s="106">
        <v>1.4</v>
      </c>
      <c r="K24" s="106">
        <v>2</v>
      </c>
    </row>
    <row r="25" spans="1:11" ht="9.1999999999999993" customHeight="1" x14ac:dyDescent="0.15">
      <c r="A25" s="31" t="s">
        <v>288</v>
      </c>
      <c r="B25" s="106">
        <v>3.4</v>
      </c>
      <c r="C25" s="106">
        <v>1.5</v>
      </c>
      <c r="D25" s="358"/>
      <c r="E25" s="106">
        <v>0.6</v>
      </c>
      <c r="F25" s="106">
        <v>1.7</v>
      </c>
      <c r="G25" s="106">
        <v>0.3</v>
      </c>
      <c r="H25" s="106">
        <v>0.5</v>
      </c>
      <c r="I25" s="106">
        <v>0.5</v>
      </c>
      <c r="J25" s="106">
        <v>6.2</v>
      </c>
      <c r="K25" s="106">
        <v>2.8</v>
      </c>
    </row>
    <row r="26" spans="1:11" ht="9.1999999999999993" customHeight="1" x14ac:dyDescent="0.15">
      <c r="A26" s="31" t="s">
        <v>293</v>
      </c>
      <c r="B26" s="106">
        <v>0.8</v>
      </c>
      <c r="C26" s="106">
        <v>1.3</v>
      </c>
      <c r="D26" s="358"/>
      <c r="E26" s="106">
        <v>2</v>
      </c>
      <c r="F26" s="106">
        <v>1.3</v>
      </c>
      <c r="G26" s="106">
        <v>0.5</v>
      </c>
      <c r="H26" s="106">
        <v>1.5</v>
      </c>
      <c r="I26" s="106">
        <v>0.6</v>
      </c>
      <c r="J26" s="106">
        <v>0.7</v>
      </c>
      <c r="K26" s="106">
        <v>0.9</v>
      </c>
    </row>
    <row r="27" spans="1:11" ht="9.1999999999999993" customHeight="1" x14ac:dyDescent="0.15">
      <c r="A27" s="31" t="s">
        <v>273</v>
      </c>
      <c r="B27" s="106">
        <v>1.7</v>
      </c>
      <c r="C27" s="106">
        <v>1.3</v>
      </c>
      <c r="D27" s="358"/>
      <c r="E27" s="106">
        <v>2</v>
      </c>
      <c r="F27" s="106">
        <v>1</v>
      </c>
      <c r="G27" s="106">
        <v>0.2</v>
      </c>
      <c r="H27" s="106">
        <v>0.5</v>
      </c>
      <c r="I27" s="106">
        <v>0.6</v>
      </c>
      <c r="J27" s="106">
        <v>0.9</v>
      </c>
      <c r="K27" s="106">
        <v>1.7</v>
      </c>
    </row>
    <row r="28" spans="1:11" ht="9.1999999999999993" customHeight="1" x14ac:dyDescent="0.15">
      <c r="A28" s="31" t="s">
        <v>274</v>
      </c>
      <c r="B28" s="106">
        <v>1.1000000000000001</v>
      </c>
      <c r="C28" s="106">
        <v>1.2</v>
      </c>
      <c r="D28" s="358"/>
      <c r="E28" s="106">
        <v>0.2</v>
      </c>
      <c r="F28" s="106">
        <v>1</v>
      </c>
      <c r="G28" s="106">
        <v>1.7</v>
      </c>
      <c r="H28" s="106">
        <v>0.9</v>
      </c>
      <c r="I28" s="106">
        <v>2.8</v>
      </c>
      <c r="J28" s="106">
        <v>1.1000000000000001</v>
      </c>
      <c r="K28" s="106">
        <v>2.2999999999999998</v>
      </c>
    </row>
    <row r="29" spans="1:11" ht="9.1999999999999993" customHeight="1" x14ac:dyDescent="0.15">
      <c r="A29" s="31" t="s">
        <v>300</v>
      </c>
      <c r="B29" s="106">
        <v>4.0999999999999996</v>
      </c>
      <c r="C29" s="106">
        <v>1.1000000000000001</v>
      </c>
      <c r="D29" s="358"/>
      <c r="E29" s="106">
        <v>0.4</v>
      </c>
      <c r="F29" s="106">
        <v>1.5</v>
      </c>
      <c r="G29" s="106">
        <v>0.3</v>
      </c>
      <c r="H29" s="106">
        <v>0.5</v>
      </c>
      <c r="I29" s="106">
        <v>0.5</v>
      </c>
      <c r="J29" s="106">
        <v>1.9</v>
      </c>
      <c r="K29" s="106">
        <v>2.2999999999999998</v>
      </c>
    </row>
    <row r="30" spans="1:11" ht="9.1999999999999993" customHeight="1" x14ac:dyDescent="0.15">
      <c r="A30" s="31" t="s">
        <v>289</v>
      </c>
      <c r="B30" s="106">
        <v>1.8</v>
      </c>
      <c r="C30" s="106">
        <v>1</v>
      </c>
      <c r="D30" s="358"/>
      <c r="E30" s="106">
        <v>0.6</v>
      </c>
      <c r="F30" s="106">
        <v>1.4</v>
      </c>
      <c r="G30" s="106">
        <v>0.1</v>
      </c>
      <c r="H30" s="106">
        <v>0.6</v>
      </c>
      <c r="I30" s="106">
        <v>0.7</v>
      </c>
      <c r="J30" s="106">
        <v>0.9</v>
      </c>
      <c r="K30" s="106">
        <v>1.8</v>
      </c>
    </row>
    <row r="31" spans="1:11" ht="9.1999999999999993" customHeight="1" x14ac:dyDescent="0.15">
      <c r="A31" s="31"/>
      <c r="B31" s="106"/>
      <c r="C31" s="106"/>
      <c r="D31" s="348"/>
      <c r="E31" s="106"/>
      <c r="F31" s="106"/>
      <c r="G31" s="106"/>
      <c r="H31" s="106"/>
      <c r="I31" s="106"/>
      <c r="J31" s="106"/>
      <c r="K31" s="106"/>
    </row>
    <row r="32" spans="1:11" ht="9.1999999999999993" customHeight="1" x14ac:dyDescent="0.15">
      <c r="A32" s="31" t="s">
        <v>301</v>
      </c>
      <c r="B32" s="106">
        <v>1.3</v>
      </c>
      <c r="C32" s="106">
        <v>0.9</v>
      </c>
      <c r="D32" s="358"/>
      <c r="E32" s="106">
        <v>1.3</v>
      </c>
      <c r="F32" s="106">
        <v>0.9</v>
      </c>
      <c r="G32" s="106">
        <v>0.1</v>
      </c>
      <c r="H32" s="106">
        <v>0.4</v>
      </c>
      <c r="I32" s="106">
        <v>0.3</v>
      </c>
      <c r="J32" s="106">
        <v>0.8</v>
      </c>
      <c r="K32" s="106">
        <v>1.2</v>
      </c>
    </row>
    <row r="33" spans="1:11" ht="9.1999999999999993" customHeight="1" x14ac:dyDescent="0.15">
      <c r="A33" s="31" t="s">
        <v>556</v>
      </c>
      <c r="B33" s="106">
        <v>2.2999999999999998</v>
      </c>
      <c r="C33" s="106">
        <v>0.7</v>
      </c>
      <c r="D33" s="358"/>
      <c r="E33" s="106">
        <v>1</v>
      </c>
      <c r="F33" s="106">
        <v>0.8</v>
      </c>
      <c r="G33" s="106">
        <v>0.1</v>
      </c>
      <c r="H33" s="106">
        <v>0.5</v>
      </c>
      <c r="I33" s="106">
        <v>0.3</v>
      </c>
      <c r="J33" s="106">
        <v>0.6</v>
      </c>
      <c r="K33" s="106">
        <v>0.9</v>
      </c>
    </row>
    <row r="34" spans="1:11" ht="9.1999999999999993" customHeight="1" x14ac:dyDescent="0.15">
      <c r="A34" s="31" t="s">
        <v>305</v>
      </c>
      <c r="B34" s="106">
        <v>2.2999999999999998</v>
      </c>
      <c r="C34" s="106">
        <v>0.7</v>
      </c>
      <c r="D34" s="358"/>
      <c r="E34" s="106">
        <v>0.7</v>
      </c>
      <c r="F34" s="106">
        <v>0.7</v>
      </c>
      <c r="G34" s="106">
        <v>0.3</v>
      </c>
      <c r="H34" s="106">
        <v>0.9</v>
      </c>
      <c r="I34" s="106">
        <v>0.4</v>
      </c>
      <c r="J34" s="106">
        <v>1.1000000000000001</v>
      </c>
      <c r="K34" s="106">
        <v>0.8</v>
      </c>
    </row>
    <row r="35" spans="1:11" ht="9.1999999999999993" customHeight="1" x14ac:dyDescent="0.15">
      <c r="A35" s="31" t="s">
        <v>310</v>
      </c>
      <c r="B35" s="106">
        <v>2</v>
      </c>
      <c r="C35" s="106">
        <v>0.7</v>
      </c>
      <c r="D35" s="358"/>
      <c r="E35" s="106">
        <v>0.8</v>
      </c>
      <c r="F35" s="106">
        <v>0.8</v>
      </c>
      <c r="G35" s="106">
        <v>0.1</v>
      </c>
      <c r="H35" s="106">
        <v>0.2</v>
      </c>
      <c r="I35" s="106">
        <v>0.3</v>
      </c>
      <c r="J35" s="106">
        <v>0.5</v>
      </c>
      <c r="K35" s="106">
        <v>0.8</v>
      </c>
    </row>
    <row r="36" spans="1:11" ht="9.1999999999999993" customHeight="1" x14ac:dyDescent="0.15">
      <c r="A36" s="31" t="s">
        <v>279</v>
      </c>
      <c r="B36" s="106">
        <v>0.4</v>
      </c>
      <c r="C36" s="106">
        <v>0.6</v>
      </c>
      <c r="D36" s="358"/>
      <c r="E36" s="106">
        <v>0.1</v>
      </c>
      <c r="F36" s="106">
        <v>1.9</v>
      </c>
      <c r="G36" s="106" t="s">
        <v>445</v>
      </c>
      <c r="H36" s="106" t="s">
        <v>445</v>
      </c>
      <c r="I36" s="106">
        <v>0.1</v>
      </c>
      <c r="J36" s="106">
        <v>0.1</v>
      </c>
      <c r="K36" s="106">
        <v>0.6</v>
      </c>
    </row>
    <row r="37" spans="1:11" ht="9.1999999999999993" customHeight="1" x14ac:dyDescent="0.15">
      <c r="A37" s="31" t="s">
        <v>557</v>
      </c>
      <c r="B37" s="106">
        <v>1</v>
      </c>
      <c r="C37" s="106">
        <v>0.6</v>
      </c>
      <c r="D37" s="358"/>
      <c r="E37" s="106">
        <v>0.9</v>
      </c>
      <c r="F37" s="106">
        <v>0.4</v>
      </c>
      <c r="G37" s="106">
        <v>0.1</v>
      </c>
      <c r="H37" s="106">
        <v>0.5</v>
      </c>
      <c r="I37" s="106">
        <v>0.9</v>
      </c>
      <c r="J37" s="106">
        <v>0.5</v>
      </c>
      <c r="K37" s="106">
        <v>0.6</v>
      </c>
    </row>
    <row r="38" spans="1:11" ht="9.1999999999999993" customHeight="1" x14ac:dyDescent="0.15">
      <c r="A38" s="31" t="s">
        <v>291</v>
      </c>
      <c r="B38" s="106">
        <v>2.1</v>
      </c>
      <c r="C38" s="106">
        <v>0.6</v>
      </c>
      <c r="D38" s="358"/>
      <c r="E38" s="106">
        <v>0.3</v>
      </c>
      <c r="F38" s="106">
        <v>0.7</v>
      </c>
      <c r="G38" s="106">
        <v>0.2</v>
      </c>
      <c r="H38" s="106">
        <v>0.5</v>
      </c>
      <c r="I38" s="106">
        <v>0.3</v>
      </c>
      <c r="J38" s="106">
        <v>0.9</v>
      </c>
      <c r="K38" s="106">
        <v>1</v>
      </c>
    </row>
    <row r="39" spans="1:11" ht="9.1999999999999993" customHeight="1" x14ac:dyDescent="0.15">
      <c r="A39" s="31" t="s">
        <v>304</v>
      </c>
      <c r="B39" s="106">
        <v>1.6</v>
      </c>
      <c r="C39" s="106">
        <v>0.5</v>
      </c>
      <c r="D39" s="358"/>
      <c r="E39" s="106">
        <v>0.6</v>
      </c>
      <c r="F39" s="106">
        <v>0.4</v>
      </c>
      <c r="G39" s="106">
        <v>0.3</v>
      </c>
      <c r="H39" s="106">
        <v>0.6</v>
      </c>
      <c r="I39" s="106">
        <v>0.7</v>
      </c>
      <c r="J39" s="106">
        <v>0.4</v>
      </c>
      <c r="K39" s="106">
        <v>0.7</v>
      </c>
    </row>
    <row r="40" spans="1:11" ht="9.1999999999999993" customHeight="1" x14ac:dyDescent="0.15">
      <c r="A40" s="31" t="s">
        <v>558</v>
      </c>
      <c r="B40" s="106">
        <v>1.3</v>
      </c>
      <c r="C40" s="106">
        <v>0.5</v>
      </c>
      <c r="D40" s="358"/>
      <c r="E40" s="106">
        <v>0.9</v>
      </c>
      <c r="F40" s="106">
        <v>0.5</v>
      </c>
      <c r="G40" s="106">
        <v>0.1</v>
      </c>
      <c r="H40" s="106">
        <v>0.4</v>
      </c>
      <c r="I40" s="106">
        <v>0.1</v>
      </c>
      <c r="J40" s="106">
        <v>0.5</v>
      </c>
      <c r="K40" s="106">
        <v>0.4</v>
      </c>
    </row>
    <row r="41" spans="1:11" ht="9.1999999999999993" customHeight="1" x14ac:dyDescent="0.15">
      <c r="A41" s="31" t="s">
        <v>296</v>
      </c>
      <c r="B41" s="106">
        <v>0.7</v>
      </c>
      <c r="C41" s="106">
        <v>0.5</v>
      </c>
      <c r="D41" s="358"/>
      <c r="E41" s="106">
        <v>1.2</v>
      </c>
      <c r="F41" s="106">
        <v>0.2</v>
      </c>
      <c r="G41" s="106" t="s">
        <v>445</v>
      </c>
      <c r="H41" s="106">
        <v>0.2</v>
      </c>
      <c r="I41" s="106">
        <v>0.1</v>
      </c>
      <c r="J41" s="106">
        <v>0.4</v>
      </c>
      <c r="K41" s="106">
        <v>0.3</v>
      </c>
    </row>
    <row r="42" spans="1:11" ht="9.1999999999999993" customHeight="1" x14ac:dyDescent="0.15">
      <c r="A42" s="31"/>
      <c r="B42" s="106"/>
      <c r="C42" s="106"/>
      <c r="D42" s="348"/>
      <c r="E42" s="106"/>
      <c r="F42" s="106"/>
      <c r="G42" s="106"/>
      <c r="H42" s="106"/>
      <c r="I42" s="106"/>
      <c r="J42" s="106"/>
      <c r="K42" s="106"/>
    </row>
    <row r="43" spans="1:11" ht="9.1999999999999993" customHeight="1" x14ac:dyDescent="0.15">
      <c r="A43" s="31" t="s">
        <v>283</v>
      </c>
      <c r="B43" s="106">
        <v>1</v>
      </c>
      <c r="C43" s="106">
        <v>0.5</v>
      </c>
      <c r="D43" s="358"/>
      <c r="E43" s="106">
        <v>0.8</v>
      </c>
      <c r="F43" s="106">
        <v>0.5</v>
      </c>
      <c r="G43" s="106">
        <v>0.1</v>
      </c>
      <c r="H43" s="106">
        <v>0.2</v>
      </c>
      <c r="I43" s="106">
        <v>0.2</v>
      </c>
      <c r="J43" s="106">
        <v>0.6</v>
      </c>
      <c r="K43" s="106">
        <v>0.3</v>
      </c>
    </row>
    <row r="44" spans="1:11" ht="9.1999999999999993" customHeight="1" x14ac:dyDescent="0.15">
      <c r="A44" s="31" t="s">
        <v>284</v>
      </c>
      <c r="B44" s="106">
        <v>1.6</v>
      </c>
      <c r="C44" s="106">
        <v>0.4</v>
      </c>
      <c r="D44" s="358"/>
      <c r="E44" s="106">
        <v>0.2</v>
      </c>
      <c r="F44" s="106">
        <v>0.5</v>
      </c>
      <c r="G44" s="106">
        <v>0.3</v>
      </c>
      <c r="H44" s="106">
        <v>1.3</v>
      </c>
      <c r="I44" s="106">
        <v>0.3</v>
      </c>
      <c r="J44" s="106">
        <v>0.4</v>
      </c>
      <c r="K44" s="106">
        <v>0.3</v>
      </c>
    </row>
    <row r="45" spans="1:11" ht="9.1999999999999993" customHeight="1" x14ac:dyDescent="0.15">
      <c r="A45" s="31" t="s">
        <v>325</v>
      </c>
      <c r="B45" s="106">
        <v>1.7</v>
      </c>
      <c r="C45" s="106">
        <v>0.4</v>
      </c>
      <c r="D45" s="358"/>
      <c r="E45" s="106">
        <v>0.5</v>
      </c>
      <c r="F45" s="106">
        <v>0.4</v>
      </c>
      <c r="G45" s="106">
        <v>0.1</v>
      </c>
      <c r="H45" s="106">
        <v>0.5</v>
      </c>
      <c r="I45" s="106">
        <v>0.2</v>
      </c>
      <c r="J45" s="106">
        <v>0.3</v>
      </c>
      <c r="K45" s="106">
        <v>0.4</v>
      </c>
    </row>
    <row r="46" spans="1:11" ht="9.1999999999999993" customHeight="1" x14ac:dyDescent="0.15">
      <c r="A46" s="31" t="s">
        <v>303</v>
      </c>
      <c r="B46" s="106">
        <v>0.3</v>
      </c>
      <c r="C46" s="106">
        <v>0.3</v>
      </c>
      <c r="D46" s="358"/>
      <c r="E46" s="106" t="s">
        <v>445</v>
      </c>
      <c r="F46" s="106">
        <v>0.2</v>
      </c>
      <c r="G46" s="106">
        <v>0.7</v>
      </c>
      <c r="H46" s="106">
        <v>0.7</v>
      </c>
      <c r="I46" s="106">
        <v>0.3</v>
      </c>
      <c r="J46" s="106">
        <v>0.4</v>
      </c>
      <c r="K46" s="106">
        <v>0.7</v>
      </c>
    </row>
    <row r="47" spans="1:11" ht="9.1999999999999993" customHeight="1" x14ac:dyDescent="0.15">
      <c r="A47" s="31" t="s">
        <v>559</v>
      </c>
      <c r="B47" s="106">
        <v>1.6</v>
      </c>
      <c r="C47" s="106">
        <v>0.3</v>
      </c>
      <c r="D47" s="358"/>
      <c r="E47" s="106">
        <v>0.2</v>
      </c>
      <c r="F47" s="106">
        <v>0.4</v>
      </c>
      <c r="G47" s="106">
        <v>0.4</v>
      </c>
      <c r="H47" s="106">
        <v>0.3</v>
      </c>
      <c r="I47" s="106">
        <v>0.1</v>
      </c>
      <c r="J47" s="106">
        <v>0.4</v>
      </c>
      <c r="K47" s="106">
        <v>0.5</v>
      </c>
    </row>
    <row r="48" spans="1:11" ht="9.1999999999999993" customHeight="1" x14ac:dyDescent="0.15">
      <c r="A48" s="31" t="s">
        <v>282</v>
      </c>
      <c r="B48" s="106">
        <v>1.1000000000000001</v>
      </c>
      <c r="C48" s="106">
        <v>0.3</v>
      </c>
      <c r="D48" s="358"/>
      <c r="E48" s="106">
        <v>0.3</v>
      </c>
      <c r="F48" s="106">
        <v>0.4</v>
      </c>
      <c r="G48" s="106" t="s">
        <v>445</v>
      </c>
      <c r="H48" s="106">
        <v>0.2</v>
      </c>
      <c r="I48" s="106">
        <v>0.2</v>
      </c>
      <c r="J48" s="106">
        <v>0.3</v>
      </c>
      <c r="K48" s="106">
        <v>0.4</v>
      </c>
    </row>
    <row r="49" spans="1:11" ht="9.1999999999999993" customHeight="1" x14ac:dyDescent="0.15">
      <c r="A49" s="31" t="s">
        <v>271</v>
      </c>
      <c r="B49" s="106">
        <v>1</v>
      </c>
      <c r="C49" s="106">
        <v>0.3</v>
      </c>
      <c r="D49" s="358"/>
      <c r="E49" s="106">
        <v>0.5</v>
      </c>
      <c r="F49" s="106">
        <v>0.2</v>
      </c>
      <c r="G49" s="106" t="s">
        <v>445</v>
      </c>
      <c r="H49" s="106">
        <v>0.5</v>
      </c>
      <c r="I49" s="106">
        <v>0.1</v>
      </c>
      <c r="J49" s="106">
        <v>0.2</v>
      </c>
      <c r="K49" s="106">
        <v>0.2</v>
      </c>
    </row>
    <row r="50" spans="1:11" ht="9.1999999999999993" customHeight="1" x14ac:dyDescent="0.15">
      <c r="A50" s="31" t="s">
        <v>292</v>
      </c>
      <c r="B50" s="106">
        <v>0.6</v>
      </c>
      <c r="C50" s="106">
        <v>0.3</v>
      </c>
      <c r="D50" s="358"/>
      <c r="E50" s="106">
        <v>0.5</v>
      </c>
      <c r="F50" s="106">
        <v>0.3</v>
      </c>
      <c r="G50" s="106" t="s">
        <v>445</v>
      </c>
      <c r="H50" s="106">
        <v>0.3</v>
      </c>
      <c r="I50" s="106">
        <v>0.1</v>
      </c>
      <c r="J50" s="106">
        <v>0.4</v>
      </c>
      <c r="K50" s="106">
        <v>0.3</v>
      </c>
    </row>
    <row r="51" spans="1:11" ht="9.1999999999999993" customHeight="1" x14ac:dyDescent="0.15">
      <c r="A51" s="31" t="s">
        <v>280</v>
      </c>
      <c r="B51" s="106">
        <v>0.5</v>
      </c>
      <c r="C51" s="106">
        <v>0.2</v>
      </c>
      <c r="D51" s="358"/>
      <c r="E51" s="106">
        <v>0.4</v>
      </c>
      <c r="F51" s="106">
        <v>0.2</v>
      </c>
      <c r="G51" s="106" t="s">
        <v>445</v>
      </c>
      <c r="H51" s="106">
        <v>0.1</v>
      </c>
      <c r="I51" s="106">
        <v>0.1</v>
      </c>
      <c r="J51" s="106">
        <v>0.1</v>
      </c>
      <c r="K51" s="106">
        <v>0.3</v>
      </c>
    </row>
    <row r="52" spans="1:11" ht="9.1999999999999993" customHeight="1" x14ac:dyDescent="0.15">
      <c r="A52" s="31" t="s">
        <v>276</v>
      </c>
      <c r="B52" s="106">
        <v>0.2</v>
      </c>
      <c r="C52" s="106">
        <v>0.2</v>
      </c>
      <c r="D52" s="358"/>
      <c r="E52" s="106" t="s">
        <v>445</v>
      </c>
      <c r="F52" s="106">
        <v>0.1</v>
      </c>
      <c r="G52" s="106">
        <v>0.2</v>
      </c>
      <c r="H52" s="106">
        <v>0.6</v>
      </c>
      <c r="I52" s="106">
        <v>0.3</v>
      </c>
      <c r="J52" s="106">
        <v>0.2</v>
      </c>
      <c r="K52" s="106">
        <v>0.4</v>
      </c>
    </row>
    <row r="53" spans="1:11" ht="9.1999999999999993" customHeight="1" x14ac:dyDescent="0.15">
      <c r="A53" s="31"/>
      <c r="B53" s="106"/>
      <c r="C53" s="106"/>
      <c r="D53" s="348"/>
      <c r="E53" s="106"/>
      <c r="F53" s="106"/>
      <c r="G53" s="106"/>
      <c r="H53" s="106"/>
      <c r="I53" s="106"/>
      <c r="J53" s="106"/>
      <c r="K53" s="106"/>
    </row>
    <row r="54" spans="1:11" ht="9.1999999999999993" customHeight="1" x14ac:dyDescent="0.15">
      <c r="A54" s="31" t="s">
        <v>275</v>
      </c>
      <c r="B54" s="106">
        <v>0.3</v>
      </c>
      <c r="C54" s="106">
        <v>0.2</v>
      </c>
      <c r="D54" s="358"/>
      <c r="E54" s="106">
        <v>0.1</v>
      </c>
      <c r="F54" s="106">
        <v>0.2</v>
      </c>
      <c r="G54" s="106">
        <v>0.2</v>
      </c>
      <c r="H54" s="106">
        <v>0.2</v>
      </c>
      <c r="I54" s="106">
        <v>0.1</v>
      </c>
      <c r="J54" s="106">
        <v>0.2</v>
      </c>
      <c r="K54" s="106">
        <v>0.3</v>
      </c>
    </row>
    <row r="55" spans="1:11" ht="9.1999999999999993" customHeight="1" x14ac:dyDescent="0.15">
      <c r="A55" s="31" t="s">
        <v>294</v>
      </c>
      <c r="B55" s="106">
        <v>0.5</v>
      </c>
      <c r="C55" s="106">
        <v>0.2</v>
      </c>
      <c r="D55" s="358"/>
      <c r="E55" s="106" t="s">
        <v>445</v>
      </c>
      <c r="F55" s="106">
        <v>0.2</v>
      </c>
      <c r="G55" s="106">
        <v>0.1</v>
      </c>
      <c r="H55" s="106">
        <v>0.1</v>
      </c>
      <c r="I55" s="106">
        <v>0.2</v>
      </c>
      <c r="J55" s="106">
        <v>0.3</v>
      </c>
      <c r="K55" s="106">
        <v>0.4</v>
      </c>
    </row>
    <row r="56" spans="1:11" ht="9.1999999999999993" customHeight="1" x14ac:dyDescent="0.15">
      <c r="A56" s="31" t="s">
        <v>290</v>
      </c>
      <c r="B56" s="106">
        <v>1.1000000000000001</v>
      </c>
      <c r="C56" s="106">
        <v>0.1</v>
      </c>
      <c r="D56" s="358"/>
      <c r="E56" s="106">
        <v>0.2</v>
      </c>
      <c r="F56" s="106">
        <v>0.2</v>
      </c>
      <c r="G56" s="106" t="s">
        <v>445</v>
      </c>
      <c r="H56" s="106">
        <v>0.2</v>
      </c>
      <c r="I56" s="106">
        <v>0.1</v>
      </c>
      <c r="J56" s="106" t="s">
        <v>445</v>
      </c>
      <c r="K56" s="106">
        <v>0.1</v>
      </c>
    </row>
    <row r="57" spans="1:11" ht="9.1999999999999993" customHeight="1" x14ac:dyDescent="0.15">
      <c r="A57" s="31" t="s">
        <v>270</v>
      </c>
      <c r="B57" s="106">
        <v>0.2</v>
      </c>
      <c r="C57" s="106">
        <v>0.1</v>
      </c>
      <c r="D57" s="358"/>
      <c r="E57" s="106" t="s">
        <v>445</v>
      </c>
      <c r="F57" s="106">
        <v>0.3</v>
      </c>
      <c r="G57" s="106" t="s">
        <v>445</v>
      </c>
      <c r="H57" s="106">
        <v>0.1</v>
      </c>
      <c r="I57" s="106" t="s">
        <v>445</v>
      </c>
      <c r="J57" s="106" t="s">
        <v>445</v>
      </c>
      <c r="K57" s="106">
        <v>0.2</v>
      </c>
    </row>
    <row r="58" spans="1:11" ht="9.1999999999999993" customHeight="1" x14ac:dyDescent="0.15">
      <c r="A58" s="31" t="s">
        <v>285</v>
      </c>
      <c r="B58" s="106">
        <v>0.5</v>
      </c>
      <c r="C58" s="106">
        <v>0.1</v>
      </c>
      <c r="D58" s="358"/>
      <c r="E58" s="106" t="s">
        <v>445</v>
      </c>
      <c r="F58" s="106">
        <v>0.1</v>
      </c>
      <c r="G58" s="106" t="s">
        <v>445</v>
      </c>
      <c r="H58" s="106" t="s">
        <v>445</v>
      </c>
      <c r="I58" s="106">
        <v>0.1</v>
      </c>
      <c r="J58" s="106">
        <v>0.1</v>
      </c>
      <c r="K58" s="106">
        <v>0.4</v>
      </c>
    </row>
    <row r="59" spans="1:11" ht="9.1999999999999993" customHeight="1" x14ac:dyDescent="0.15">
      <c r="A59" s="31" t="s">
        <v>307</v>
      </c>
      <c r="B59" s="106">
        <v>0.2</v>
      </c>
      <c r="C59" s="106">
        <v>0.1</v>
      </c>
      <c r="D59" s="358"/>
      <c r="E59" s="106" t="s">
        <v>445</v>
      </c>
      <c r="F59" s="106">
        <v>0.1</v>
      </c>
      <c r="G59" s="106" t="s">
        <v>445</v>
      </c>
      <c r="H59" s="106" t="s">
        <v>445</v>
      </c>
      <c r="I59" s="106" t="s">
        <v>445</v>
      </c>
      <c r="J59" s="106">
        <v>0.1</v>
      </c>
      <c r="K59" s="106">
        <v>0.2</v>
      </c>
    </row>
    <row r="60" spans="1:11" ht="9.1999999999999993" customHeight="1" x14ac:dyDescent="0.15">
      <c r="A60" s="31" t="s">
        <v>309</v>
      </c>
      <c r="B60" s="106">
        <v>0.7</v>
      </c>
      <c r="C60" s="106">
        <v>0.1</v>
      </c>
      <c r="D60" s="358"/>
      <c r="E60" s="106" t="s">
        <v>445</v>
      </c>
      <c r="F60" s="106">
        <v>0.1</v>
      </c>
      <c r="G60" s="106" t="s">
        <v>445</v>
      </c>
      <c r="H60" s="106">
        <v>0.1</v>
      </c>
      <c r="I60" s="106" t="s">
        <v>445</v>
      </c>
      <c r="J60" s="106">
        <v>0.2</v>
      </c>
      <c r="K60" s="106">
        <v>0.1</v>
      </c>
    </row>
    <row r="61" spans="1:11" ht="9.1999999999999993" customHeight="1" x14ac:dyDescent="0.15">
      <c r="A61" s="31" t="s">
        <v>561</v>
      </c>
      <c r="B61" s="106">
        <v>0.3</v>
      </c>
      <c r="C61" s="106">
        <v>0.1</v>
      </c>
      <c r="D61" s="358"/>
      <c r="E61" s="106" t="s">
        <v>445</v>
      </c>
      <c r="F61" s="106">
        <v>0.1</v>
      </c>
      <c r="G61" s="106" t="s">
        <v>445</v>
      </c>
      <c r="H61" s="106">
        <v>0.1</v>
      </c>
      <c r="I61" s="106" t="s">
        <v>445</v>
      </c>
      <c r="J61" s="106">
        <v>0.1</v>
      </c>
      <c r="K61" s="106">
        <v>0.1</v>
      </c>
    </row>
    <row r="62" spans="1:11" ht="9.1999999999999993" customHeight="1" x14ac:dyDescent="0.15">
      <c r="A62" s="31" t="s">
        <v>299</v>
      </c>
      <c r="B62" s="106">
        <v>0.2</v>
      </c>
      <c r="C62" s="106" t="s">
        <v>445</v>
      </c>
      <c r="D62" s="358"/>
      <c r="E62" s="106" t="s">
        <v>445</v>
      </c>
      <c r="F62" s="106" t="s">
        <v>445</v>
      </c>
      <c r="G62" s="106" t="s">
        <v>445</v>
      </c>
      <c r="H62" s="106" t="s">
        <v>445</v>
      </c>
      <c r="I62" s="106">
        <v>0.1</v>
      </c>
      <c r="J62" s="106">
        <v>0.1</v>
      </c>
      <c r="K62" s="106">
        <v>0.2</v>
      </c>
    </row>
    <row r="63" spans="1:11" ht="9.1999999999999993" customHeight="1" x14ac:dyDescent="0.15">
      <c r="A63" s="31" t="s">
        <v>311</v>
      </c>
      <c r="B63" s="106">
        <v>0.2</v>
      </c>
      <c r="C63" s="106" t="s">
        <v>445</v>
      </c>
      <c r="D63" s="358"/>
      <c r="E63" s="106">
        <v>0.1</v>
      </c>
      <c r="F63" s="106" t="s">
        <v>445</v>
      </c>
      <c r="G63" s="106" t="s">
        <v>445</v>
      </c>
      <c r="H63" s="106" t="s">
        <v>445</v>
      </c>
      <c r="I63" s="106" t="s">
        <v>445</v>
      </c>
      <c r="J63" s="106" t="s">
        <v>445</v>
      </c>
      <c r="K63" s="106" t="s">
        <v>445</v>
      </c>
    </row>
    <row r="64" spans="1:11" ht="9.1999999999999993" customHeight="1" thickBot="1" x14ac:dyDescent="0.2">
      <c r="A64" s="82" t="s">
        <v>560</v>
      </c>
      <c r="B64" s="106">
        <v>0.4</v>
      </c>
      <c r="C64" s="106" t="s">
        <v>445</v>
      </c>
      <c r="D64" s="358"/>
      <c r="E64" s="106" t="s">
        <v>445</v>
      </c>
      <c r="F64" s="106" t="s">
        <v>445</v>
      </c>
      <c r="G64" s="106" t="s">
        <v>445</v>
      </c>
      <c r="H64" s="106" t="s">
        <v>445</v>
      </c>
      <c r="I64" s="106" t="s">
        <v>445</v>
      </c>
      <c r="J64" s="106" t="s">
        <v>445</v>
      </c>
      <c r="K64" s="106">
        <v>0.1</v>
      </c>
    </row>
    <row r="65" spans="1:11" ht="9.1999999999999993" customHeight="1" x14ac:dyDescent="0.15">
      <c r="A65" s="80" t="s">
        <v>2</v>
      </c>
      <c r="B65" s="107">
        <v>100</v>
      </c>
      <c r="C65" s="107">
        <v>100</v>
      </c>
      <c r="D65" s="348"/>
      <c r="E65" s="107">
        <v>100</v>
      </c>
      <c r="F65" s="107">
        <v>100</v>
      </c>
      <c r="G65" s="107">
        <v>100</v>
      </c>
      <c r="H65" s="107">
        <v>100</v>
      </c>
      <c r="I65" s="107">
        <v>100</v>
      </c>
      <c r="J65" s="107">
        <v>100</v>
      </c>
      <c r="K65" s="107">
        <v>100</v>
      </c>
    </row>
    <row r="66" spans="1:11" ht="10.5" customHeight="1" x14ac:dyDescent="0.15">
      <c r="A66" s="398" t="s">
        <v>358</v>
      </c>
      <c r="B66" s="398"/>
      <c r="C66" s="398"/>
      <c r="D66" s="398"/>
      <c r="E66" s="398"/>
      <c r="F66" s="398"/>
      <c r="G66" s="398"/>
      <c r="H66" s="398"/>
      <c r="I66" s="398"/>
      <c r="J66" s="398"/>
      <c r="K66" s="398"/>
    </row>
    <row r="67" spans="1:11" ht="10.5" customHeight="1" x14ac:dyDescent="0.15">
      <c r="A67" s="395" t="s">
        <v>576</v>
      </c>
      <c r="B67" s="398"/>
      <c r="C67" s="398"/>
      <c r="D67" s="398"/>
      <c r="E67" s="398"/>
      <c r="F67" s="398"/>
      <c r="G67" s="398"/>
      <c r="H67" s="398"/>
      <c r="I67" s="398"/>
      <c r="J67" s="398"/>
      <c r="K67" s="398"/>
    </row>
    <row r="68" spans="1:11" ht="18" customHeight="1" x14ac:dyDescent="0.15">
      <c r="A68" s="436"/>
      <c r="B68" s="436"/>
      <c r="C68" s="436"/>
      <c r="D68" s="436"/>
      <c r="E68" s="436"/>
      <c r="F68" s="436"/>
      <c r="G68" s="436"/>
      <c r="H68" s="436"/>
      <c r="I68" s="436"/>
      <c r="J68" s="436"/>
      <c r="K68" s="436"/>
    </row>
  </sheetData>
  <mergeCells count="12">
    <mergeCell ref="A68:K68"/>
    <mergeCell ref="A67:K67"/>
    <mergeCell ref="A66:K66"/>
    <mergeCell ref="A1:K1"/>
    <mergeCell ref="A3:K3"/>
    <mergeCell ref="A2:K2"/>
    <mergeCell ref="A6:K6"/>
    <mergeCell ref="B8:C8"/>
    <mergeCell ref="E8:K8"/>
    <mergeCell ref="A4:K4"/>
    <mergeCell ref="A7:K7"/>
    <mergeCell ref="A5:K5"/>
  </mergeCells>
  <phoneticPr fontId="3" type="noConversion"/>
  <pageMargins left="1.05" right="1.05" top="0.5" bottom="0.25" header="0" footer="0"/>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showGridLines="0" view="pageLayout" zoomScale="130" zoomScaleNormal="130" zoomScaleSheetLayoutView="100" zoomScalePageLayoutView="130" workbookViewId="0">
      <selection sqref="A1:G1"/>
    </sheetView>
  </sheetViews>
  <sheetFormatPr defaultRowHeight="8.25" x14ac:dyDescent="0.15"/>
  <cols>
    <col min="1" max="1" width="15.28515625" style="2" customWidth="1"/>
    <col min="2" max="2" width="11.42578125" style="2" customWidth="1"/>
    <col min="3" max="3" width="11.28515625" style="2" customWidth="1"/>
    <col min="4" max="5" width="11.140625" style="2" customWidth="1"/>
    <col min="6" max="7" width="11.28515625" style="2" customWidth="1"/>
    <col min="8" max="16384" width="9.140625" style="2"/>
  </cols>
  <sheetData>
    <row r="1" spans="1:7" ht="10.5" customHeight="1" x14ac:dyDescent="0.15">
      <c r="A1" s="411" t="s">
        <v>359</v>
      </c>
      <c r="B1" s="411"/>
      <c r="C1" s="411"/>
      <c r="D1" s="411"/>
      <c r="E1" s="411"/>
      <c r="F1" s="411"/>
      <c r="G1" s="411"/>
    </row>
    <row r="2" spans="1:7" ht="12.75" customHeight="1" x14ac:dyDescent="0.15">
      <c r="A2" s="388" t="s">
        <v>493</v>
      </c>
      <c r="B2" s="388"/>
      <c r="C2" s="388"/>
      <c r="D2" s="388"/>
      <c r="E2" s="388"/>
      <c r="F2" s="388"/>
      <c r="G2" s="388"/>
    </row>
    <row r="3" spans="1:7" ht="18" customHeight="1" x14ac:dyDescent="0.15">
      <c r="A3" s="397" t="s">
        <v>505</v>
      </c>
      <c r="B3" s="397"/>
      <c r="C3" s="397"/>
      <c r="D3" s="397"/>
      <c r="E3" s="397"/>
      <c r="F3" s="397"/>
      <c r="G3" s="397"/>
    </row>
    <row r="4" spans="1:7" ht="7.5" customHeight="1" x14ac:dyDescent="0.15">
      <c r="A4" s="393"/>
      <c r="B4" s="393"/>
      <c r="C4" s="393"/>
      <c r="D4" s="393"/>
      <c r="E4" s="393"/>
      <c r="F4" s="393"/>
      <c r="G4" s="393"/>
    </row>
    <row r="5" spans="1:7" ht="18" customHeight="1" x14ac:dyDescent="0.15">
      <c r="A5" s="408" t="s">
        <v>575</v>
      </c>
      <c r="B5" s="404"/>
      <c r="C5" s="404"/>
      <c r="D5" s="404"/>
      <c r="E5" s="404"/>
      <c r="F5" s="404"/>
      <c r="G5" s="404"/>
    </row>
    <row r="6" spans="1:7" ht="9.1999999999999993" customHeight="1" x14ac:dyDescent="0.15">
      <c r="B6" s="217" t="s">
        <v>206</v>
      </c>
      <c r="C6" s="217" t="s">
        <v>26</v>
      </c>
      <c r="D6" s="217" t="s">
        <v>25</v>
      </c>
      <c r="E6" s="217" t="s">
        <v>24</v>
      </c>
      <c r="F6" s="217" t="s">
        <v>207</v>
      </c>
      <c r="G6" s="217" t="s">
        <v>2</v>
      </c>
    </row>
    <row r="7" spans="1:7" ht="9.1999999999999993" customHeight="1" x14ac:dyDescent="0.15">
      <c r="A7" s="53" t="s">
        <v>266</v>
      </c>
      <c r="B7" s="129">
        <v>98512805</v>
      </c>
      <c r="C7" s="129">
        <v>4369835</v>
      </c>
      <c r="D7" s="129">
        <v>25135080</v>
      </c>
      <c r="E7" s="129">
        <v>12912086</v>
      </c>
      <c r="F7" s="129">
        <v>61184454</v>
      </c>
      <c r="G7" s="129">
        <v>202114260</v>
      </c>
    </row>
    <row r="8" spans="1:7" ht="9.1999999999999993" customHeight="1" x14ac:dyDescent="0.15">
      <c r="A8" s="53" t="s">
        <v>267</v>
      </c>
      <c r="B8" s="129">
        <v>22804650</v>
      </c>
      <c r="C8" s="129">
        <v>1238008</v>
      </c>
      <c r="D8" s="129">
        <v>3060148</v>
      </c>
      <c r="E8" s="129">
        <v>2057347</v>
      </c>
      <c r="F8" s="129">
        <v>9007430</v>
      </c>
      <c r="G8" s="129">
        <v>38167583</v>
      </c>
    </row>
    <row r="9" spans="1:7" ht="9.1999999999999993" customHeight="1" x14ac:dyDescent="0.15">
      <c r="A9" s="133" t="s">
        <v>63</v>
      </c>
      <c r="B9" s="131">
        <v>6391481</v>
      </c>
      <c r="C9" s="131">
        <v>468961</v>
      </c>
      <c r="D9" s="131">
        <v>661403</v>
      </c>
      <c r="E9" s="131">
        <v>373617</v>
      </c>
      <c r="F9" s="131">
        <v>2838305</v>
      </c>
      <c r="G9" s="131">
        <v>10733767</v>
      </c>
    </row>
    <row r="10" spans="1:7" ht="9.1999999999999993" customHeight="1" x14ac:dyDescent="0.15">
      <c r="A10" s="133" t="s">
        <v>67</v>
      </c>
      <c r="B10" s="131">
        <v>6595521</v>
      </c>
      <c r="C10" s="131">
        <v>136349</v>
      </c>
      <c r="D10" s="131">
        <v>558348</v>
      </c>
      <c r="E10" s="131">
        <v>524092</v>
      </c>
      <c r="F10" s="131">
        <v>1958416</v>
      </c>
      <c r="G10" s="131">
        <v>9772726</v>
      </c>
    </row>
    <row r="11" spans="1:7" ht="9.1999999999999993" customHeight="1" x14ac:dyDescent="0.15">
      <c r="A11" s="133" t="s">
        <v>65</v>
      </c>
      <c r="B11" s="131">
        <v>1712414</v>
      </c>
      <c r="C11" s="131">
        <v>210420</v>
      </c>
      <c r="D11" s="131">
        <v>502460</v>
      </c>
      <c r="E11" s="131">
        <v>245034</v>
      </c>
      <c r="F11" s="131">
        <v>988099</v>
      </c>
      <c r="G11" s="131">
        <v>3658427</v>
      </c>
    </row>
    <row r="12" spans="1:7" ht="9.1999999999999993" customHeight="1" x14ac:dyDescent="0.15">
      <c r="A12" s="133" t="s">
        <v>64</v>
      </c>
      <c r="B12" s="131">
        <v>1458123</v>
      </c>
      <c r="C12" s="131">
        <v>137171</v>
      </c>
      <c r="D12" s="131">
        <v>234053</v>
      </c>
      <c r="E12" s="131">
        <v>96085</v>
      </c>
      <c r="F12" s="131">
        <v>1063855</v>
      </c>
      <c r="G12" s="131">
        <v>2989287</v>
      </c>
    </row>
    <row r="13" spans="1:7" ht="9.1999999999999993" customHeight="1" x14ac:dyDescent="0.15">
      <c r="A13" s="133" t="s">
        <v>66</v>
      </c>
      <c r="B13" s="131">
        <v>1443570</v>
      </c>
      <c r="C13" s="131">
        <v>102054</v>
      </c>
      <c r="D13" s="131">
        <v>319090</v>
      </c>
      <c r="E13" s="131">
        <v>116316</v>
      </c>
      <c r="F13" s="131">
        <v>591138</v>
      </c>
      <c r="G13" s="131">
        <v>2572168</v>
      </c>
    </row>
    <row r="14" spans="1:7" ht="9.1999999999999993" customHeight="1" x14ac:dyDescent="0.15">
      <c r="A14" s="133" t="s">
        <v>62</v>
      </c>
      <c r="B14" s="131">
        <v>924744</v>
      </c>
      <c r="C14" s="131">
        <v>30666</v>
      </c>
      <c r="D14" s="131">
        <v>111639</v>
      </c>
      <c r="E14" s="131">
        <v>81170</v>
      </c>
      <c r="F14" s="131">
        <v>307937</v>
      </c>
      <c r="G14" s="131">
        <v>1456156</v>
      </c>
    </row>
    <row r="15" spans="1:7" ht="9.1999999999999993" customHeight="1" thickBot="1" x14ac:dyDescent="0.2">
      <c r="A15" s="133" t="s">
        <v>204</v>
      </c>
      <c r="B15" s="179">
        <v>4278797</v>
      </c>
      <c r="C15" s="179">
        <v>152387</v>
      </c>
      <c r="D15" s="179">
        <v>673155</v>
      </c>
      <c r="E15" s="179">
        <v>621033</v>
      </c>
      <c r="F15" s="179">
        <v>1259680</v>
      </c>
      <c r="G15" s="179">
        <v>6985052</v>
      </c>
    </row>
    <row r="16" spans="1:7" ht="9.1999999999999993" customHeight="1" x14ac:dyDescent="0.15">
      <c r="A16" s="281" t="s">
        <v>2</v>
      </c>
      <c r="B16" s="283">
        <v>121317455</v>
      </c>
      <c r="C16" s="283">
        <v>5607843</v>
      </c>
      <c r="D16" s="283">
        <v>28195228</v>
      </c>
      <c r="E16" s="283">
        <v>14969433</v>
      </c>
      <c r="F16" s="283">
        <v>70191884</v>
      </c>
      <c r="G16" s="283">
        <v>240281843</v>
      </c>
    </row>
    <row r="17" spans="1:7" ht="9.1999999999999993" customHeight="1" x14ac:dyDescent="0.15">
      <c r="A17" s="95"/>
      <c r="B17" s="175"/>
      <c r="C17" s="175"/>
      <c r="D17" s="175"/>
      <c r="E17" s="175"/>
      <c r="F17" s="175"/>
      <c r="G17" s="175"/>
    </row>
    <row r="18" spans="1:7" ht="9.1999999999999993" customHeight="1" x14ac:dyDescent="0.15">
      <c r="A18" s="387" t="s">
        <v>365</v>
      </c>
      <c r="B18" s="387"/>
      <c r="C18" s="387"/>
      <c r="D18" s="387"/>
      <c r="E18" s="387"/>
      <c r="F18" s="387"/>
      <c r="G18" s="387"/>
    </row>
    <row r="19" spans="1:7" ht="9.1999999999999993" customHeight="1" x14ac:dyDescent="0.15">
      <c r="A19" s="53" t="s">
        <v>266</v>
      </c>
      <c r="B19" s="178">
        <f>(B7/$G7)*100</f>
        <v>48.741145231415139</v>
      </c>
      <c r="C19" s="178">
        <f t="shared" ref="C19:G19" si="0">(C7/$G7)*100</f>
        <v>2.1620616971805946</v>
      </c>
      <c r="D19" s="178">
        <f t="shared" si="0"/>
        <v>12.436074525369957</v>
      </c>
      <c r="E19" s="178">
        <f t="shared" si="0"/>
        <v>6.3885081636496102</v>
      </c>
      <c r="F19" s="178">
        <f t="shared" si="0"/>
        <v>30.272210382384696</v>
      </c>
      <c r="G19" s="178">
        <f t="shared" si="0"/>
        <v>100</v>
      </c>
    </row>
    <row r="20" spans="1:7" ht="9.1999999999999993" customHeight="1" x14ac:dyDescent="0.15">
      <c r="A20" s="53" t="s">
        <v>267</v>
      </c>
      <c r="B20" s="178">
        <f t="shared" ref="B20:G28" si="1">(B8/$G8)*100</f>
        <v>59.748740180901684</v>
      </c>
      <c r="C20" s="178">
        <f t="shared" si="1"/>
        <v>3.2436112079719588</v>
      </c>
      <c r="D20" s="178">
        <f t="shared" si="1"/>
        <v>8.0176625279101383</v>
      </c>
      <c r="E20" s="178">
        <f t="shared" si="1"/>
        <v>5.3902994066980874</v>
      </c>
      <c r="F20" s="178">
        <f t="shared" si="1"/>
        <v>23.599686676518132</v>
      </c>
      <c r="G20" s="178">
        <f t="shared" si="1"/>
        <v>100</v>
      </c>
    </row>
    <row r="21" spans="1:7" ht="9.1999999999999993" customHeight="1" x14ac:dyDescent="0.15">
      <c r="A21" s="133" t="s">
        <v>63</v>
      </c>
      <c r="B21" s="134">
        <f t="shared" si="1"/>
        <v>59.54555376504819</v>
      </c>
      <c r="C21" s="134">
        <f t="shared" si="1"/>
        <v>4.3690253384482816</v>
      </c>
      <c r="D21" s="134">
        <f t="shared" si="1"/>
        <v>6.1618907882013838</v>
      </c>
      <c r="E21" s="134">
        <f t="shared" si="1"/>
        <v>3.4807630909074141</v>
      </c>
      <c r="F21" s="134">
        <f t="shared" si="1"/>
        <v>26.442767017394729</v>
      </c>
      <c r="G21" s="134">
        <f t="shared" si="1"/>
        <v>100</v>
      </c>
    </row>
    <row r="22" spans="1:7" ht="9.1999999999999993" customHeight="1" x14ac:dyDescent="0.15">
      <c r="A22" s="133" t="s">
        <v>67</v>
      </c>
      <c r="B22" s="134">
        <f t="shared" si="1"/>
        <v>67.4890608822963</v>
      </c>
      <c r="C22" s="134">
        <f t="shared" si="1"/>
        <v>1.3951992514678095</v>
      </c>
      <c r="D22" s="134">
        <f t="shared" si="1"/>
        <v>5.7133291161544895</v>
      </c>
      <c r="E22" s="134">
        <f t="shared" si="1"/>
        <v>5.3628025588766119</v>
      </c>
      <c r="F22" s="134">
        <f t="shared" si="1"/>
        <v>20.039608191204788</v>
      </c>
      <c r="G22" s="134">
        <f t="shared" si="1"/>
        <v>100</v>
      </c>
    </row>
    <row r="23" spans="1:7" ht="9.1999999999999993" customHeight="1" x14ac:dyDescent="0.15">
      <c r="A23" s="133" t="s">
        <v>65</v>
      </c>
      <c r="B23" s="134">
        <f t="shared" si="1"/>
        <v>46.807384703863164</v>
      </c>
      <c r="C23" s="134">
        <f t="shared" si="1"/>
        <v>5.7516522811579947</v>
      </c>
      <c r="D23" s="134">
        <f t="shared" si="1"/>
        <v>13.734318055273482</v>
      </c>
      <c r="E23" s="134">
        <f t="shared" si="1"/>
        <v>6.6977966213347981</v>
      </c>
      <c r="F23" s="134">
        <f t="shared" si="1"/>
        <v>27.008848338370562</v>
      </c>
      <c r="G23" s="134">
        <f t="shared" si="1"/>
        <v>100</v>
      </c>
    </row>
    <row r="24" spans="1:7" ht="9.1999999999999993" customHeight="1" x14ac:dyDescent="0.15">
      <c r="A24" s="133" t="s">
        <v>64</v>
      </c>
      <c r="B24" s="134">
        <f t="shared" si="1"/>
        <v>48.778287263819095</v>
      </c>
      <c r="C24" s="134">
        <f t="shared" si="1"/>
        <v>4.5887531040010545</v>
      </c>
      <c r="D24" s="134">
        <f t="shared" si="1"/>
        <v>7.8297266204282163</v>
      </c>
      <c r="E24" s="134">
        <f t="shared" si="1"/>
        <v>3.2143116402004894</v>
      </c>
      <c r="F24" s="134">
        <f t="shared" si="1"/>
        <v>35.588921371551137</v>
      </c>
      <c r="G24" s="134">
        <f t="shared" si="1"/>
        <v>100</v>
      </c>
    </row>
    <row r="25" spans="1:7" ht="9.1999999999999993" customHeight="1" x14ac:dyDescent="0.15">
      <c r="A25" s="133" t="s">
        <v>66</v>
      </c>
      <c r="B25" s="134">
        <f t="shared" si="1"/>
        <v>56.122694940610408</v>
      </c>
      <c r="C25" s="134">
        <f t="shared" si="1"/>
        <v>3.9676257538387847</v>
      </c>
      <c r="D25" s="134">
        <f t="shared" si="1"/>
        <v>12.405488288478823</v>
      </c>
      <c r="E25" s="134">
        <f t="shared" si="1"/>
        <v>4.5220996451242685</v>
      </c>
      <c r="F25" s="134">
        <f t="shared" si="1"/>
        <v>22.98209137194771</v>
      </c>
      <c r="G25" s="134">
        <f t="shared" si="1"/>
        <v>100</v>
      </c>
    </row>
    <row r="26" spans="1:7" ht="9.1999999999999993" customHeight="1" x14ac:dyDescent="0.15">
      <c r="A26" s="133" t="s">
        <v>62</v>
      </c>
      <c r="B26" s="134">
        <f t="shared" si="1"/>
        <v>63.505833166226701</v>
      </c>
      <c r="C26" s="134">
        <f t="shared" si="1"/>
        <v>2.105955680572686</v>
      </c>
      <c r="D26" s="134">
        <f t="shared" si="1"/>
        <v>7.6666923049453493</v>
      </c>
      <c r="E26" s="134">
        <f t="shared" si="1"/>
        <v>5.5742653946417828</v>
      </c>
      <c r="F26" s="134">
        <f t="shared" si="1"/>
        <v>21.147253453613487</v>
      </c>
      <c r="G26" s="134">
        <f t="shared" si="1"/>
        <v>100</v>
      </c>
    </row>
    <row r="27" spans="1:7" ht="9.1999999999999993" customHeight="1" thickBot="1" x14ac:dyDescent="0.2">
      <c r="A27" s="133" t="s">
        <v>204</v>
      </c>
      <c r="B27" s="267">
        <f t="shared" si="1"/>
        <v>61.256480266718128</v>
      </c>
      <c r="C27" s="267">
        <f t="shared" si="1"/>
        <v>2.181615827627339</v>
      </c>
      <c r="D27" s="267">
        <f t="shared" si="1"/>
        <v>9.637079294470535</v>
      </c>
      <c r="E27" s="267">
        <f t="shared" si="1"/>
        <v>8.890885851672973</v>
      </c>
      <c r="F27" s="267">
        <f t="shared" si="1"/>
        <v>18.033938759511024</v>
      </c>
      <c r="G27" s="267">
        <f t="shared" si="1"/>
        <v>100</v>
      </c>
    </row>
    <row r="28" spans="1:7" ht="9.1999999999999993" customHeight="1" x14ac:dyDescent="0.15">
      <c r="A28" s="281" t="s">
        <v>211</v>
      </c>
      <c r="B28" s="284">
        <f t="shared" si="1"/>
        <v>50.489647276427796</v>
      </c>
      <c r="C28" s="284">
        <f t="shared" si="1"/>
        <v>2.3338604906572153</v>
      </c>
      <c r="D28" s="284">
        <f t="shared" si="1"/>
        <v>11.734231620655581</v>
      </c>
      <c r="E28" s="284">
        <f t="shared" si="1"/>
        <v>6.2299476369506621</v>
      </c>
      <c r="F28" s="284">
        <f t="shared" si="1"/>
        <v>29.212312975308752</v>
      </c>
      <c r="G28" s="284">
        <f t="shared" si="1"/>
        <v>100</v>
      </c>
    </row>
    <row r="29" spans="1:7" ht="10.5" customHeight="1" x14ac:dyDescent="0.15">
      <c r="A29" s="427" t="s">
        <v>345</v>
      </c>
      <c r="B29" s="427"/>
      <c r="C29" s="427"/>
      <c r="D29" s="427"/>
      <c r="E29" s="427"/>
      <c r="F29" s="427"/>
      <c r="G29" s="427"/>
    </row>
    <row r="30" spans="1:7" ht="10.5" customHeight="1" x14ac:dyDescent="0.15">
      <c r="A30" s="429" t="s">
        <v>576</v>
      </c>
      <c r="B30" s="427"/>
      <c r="C30" s="427"/>
      <c r="D30" s="427"/>
      <c r="E30" s="427"/>
      <c r="F30" s="427"/>
      <c r="G30" s="427"/>
    </row>
    <row r="31" spans="1:7" ht="18" customHeight="1" x14ac:dyDescent="0.15">
      <c r="A31" s="439"/>
      <c r="B31" s="439"/>
      <c r="C31" s="439"/>
      <c r="D31" s="439"/>
      <c r="E31" s="439"/>
      <c r="F31" s="439"/>
      <c r="G31" s="439"/>
    </row>
    <row r="32" spans="1:7" ht="12.75" customHeight="1" x14ac:dyDescent="0.15">
      <c r="B32" s="17"/>
      <c r="C32" s="17"/>
      <c r="D32" s="17"/>
      <c r="E32" s="17"/>
      <c r="F32" s="17"/>
      <c r="G32" s="17"/>
    </row>
    <row r="33" spans="2:7" x14ac:dyDescent="0.15">
      <c r="B33" s="17"/>
      <c r="C33" s="17"/>
      <c r="D33" s="17"/>
      <c r="E33" s="17"/>
      <c r="F33" s="17"/>
      <c r="G33" s="17"/>
    </row>
    <row r="34" spans="2:7" ht="13.5" customHeight="1" x14ac:dyDescent="0.15"/>
    <row r="35" spans="2:7" x14ac:dyDescent="0.15">
      <c r="B35" s="17"/>
      <c r="C35" s="17"/>
      <c r="D35" s="17"/>
      <c r="E35" s="17"/>
      <c r="F35" s="17"/>
      <c r="G35" s="17"/>
    </row>
    <row r="36" spans="2:7" x14ac:dyDescent="0.15">
      <c r="B36" s="17"/>
      <c r="C36" s="17"/>
      <c r="D36" s="17"/>
      <c r="E36" s="17"/>
      <c r="F36" s="17"/>
      <c r="G36" s="17"/>
    </row>
    <row r="37" spans="2:7" x14ac:dyDescent="0.15">
      <c r="B37" s="17"/>
      <c r="C37" s="17"/>
      <c r="D37" s="17"/>
      <c r="E37" s="17"/>
      <c r="F37" s="17"/>
      <c r="G37" s="17"/>
    </row>
    <row r="38" spans="2:7" x14ac:dyDescent="0.15">
      <c r="B38" s="17"/>
      <c r="C38" s="17"/>
      <c r="D38" s="17"/>
      <c r="E38" s="17"/>
      <c r="F38" s="17"/>
      <c r="G38" s="17"/>
    </row>
    <row r="39" spans="2:7" x14ac:dyDescent="0.15">
      <c r="B39" s="17"/>
      <c r="C39" s="17"/>
      <c r="D39" s="17"/>
      <c r="E39" s="17"/>
      <c r="F39" s="17"/>
      <c r="G39" s="17"/>
    </row>
    <row r="40" spans="2:7" ht="12.75" customHeight="1" x14ac:dyDescent="0.15">
      <c r="B40" s="17"/>
      <c r="C40" s="17"/>
      <c r="D40" s="17"/>
      <c r="E40" s="17"/>
      <c r="F40" s="17"/>
      <c r="G40" s="17"/>
    </row>
    <row r="41" spans="2:7" x14ac:dyDescent="0.15">
      <c r="B41" s="17"/>
      <c r="C41" s="17"/>
      <c r="D41" s="17"/>
      <c r="E41" s="17"/>
      <c r="F41" s="17"/>
      <c r="G41" s="17"/>
    </row>
    <row r="42" spans="2:7" ht="13.5" customHeight="1" x14ac:dyDescent="0.15">
      <c r="B42" s="17"/>
      <c r="C42" s="17"/>
      <c r="D42" s="17"/>
      <c r="E42" s="17"/>
      <c r="F42" s="17"/>
      <c r="G42" s="17"/>
    </row>
    <row r="46" spans="2:7" x14ac:dyDescent="0.15">
      <c r="B46" s="41"/>
      <c r="C46" s="41"/>
      <c r="D46" s="41"/>
      <c r="E46" s="41"/>
      <c r="F46" s="41"/>
      <c r="G46" s="41"/>
    </row>
    <row r="47" spans="2:7" x14ac:dyDescent="0.15">
      <c r="B47" s="41"/>
      <c r="C47" s="41"/>
      <c r="D47" s="41"/>
      <c r="E47" s="41"/>
      <c r="F47" s="41"/>
      <c r="G47" s="41"/>
    </row>
    <row r="48" spans="2:7" ht="12.75" customHeight="1" x14ac:dyDescent="0.15">
      <c r="B48" s="41"/>
      <c r="C48" s="41"/>
      <c r="D48" s="41"/>
      <c r="E48" s="41"/>
      <c r="F48" s="41"/>
      <c r="G48" s="41"/>
    </row>
    <row r="49" spans="2:7" x14ac:dyDescent="0.15">
      <c r="B49" s="41"/>
      <c r="C49" s="41"/>
      <c r="D49" s="41"/>
      <c r="E49" s="41"/>
      <c r="F49" s="41"/>
      <c r="G49" s="41"/>
    </row>
    <row r="50" spans="2:7" ht="13.5" customHeight="1" x14ac:dyDescent="0.15">
      <c r="B50" s="41"/>
      <c r="C50" s="41"/>
      <c r="D50" s="41"/>
      <c r="E50" s="41"/>
      <c r="F50" s="41"/>
      <c r="G50" s="41"/>
    </row>
    <row r="51" spans="2:7" x14ac:dyDescent="0.15">
      <c r="B51" s="41"/>
      <c r="C51" s="41"/>
      <c r="D51" s="41"/>
      <c r="E51" s="41"/>
      <c r="F51" s="41"/>
      <c r="G51" s="41"/>
    </row>
    <row r="52" spans="2:7" ht="12.75" customHeight="1" x14ac:dyDescent="0.15">
      <c r="B52" s="41"/>
      <c r="C52" s="41"/>
      <c r="D52" s="41"/>
      <c r="E52" s="41"/>
      <c r="F52" s="41"/>
      <c r="G52" s="41"/>
    </row>
    <row r="61" spans="2:7" ht="12.75" customHeight="1" x14ac:dyDescent="0.15"/>
    <row r="63" spans="2:7" ht="13.5" customHeight="1" x14ac:dyDescent="0.15"/>
    <row r="65" ht="12.75" customHeight="1" x14ac:dyDescent="0.15"/>
  </sheetData>
  <mergeCells count="9">
    <mergeCell ref="A1:G1"/>
    <mergeCell ref="A31:G31"/>
    <mergeCell ref="A18:G18"/>
    <mergeCell ref="A30:G30"/>
    <mergeCell ref="A4:G4"/>
    <mergeCell ref="A5:G5"/>
    <mergeCell ref="A2:G2"/>
    <mergeCell ref="A29:G29"/>
    <mergeCell ref="A3:G3"/>
  </mergeCells>
  <phoneticPr fontId="3" type="noConversion"/>
  <pageMargins left="1.05" right="1.05" top="0.5" bottom="0.25" header="0" footer="0"/>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view="pageLayout" zoomScale="130" zoomScaleNormal="130" zoomScaleSheetLayoutView="100" zoomScalePageLayoutView="130" workbookViewId="0">
      <selection sqref="A1:D1"/>
    </sheetView>
  </sheetViews>
  <sheetFormatPr defaultRowHeight="8.25" x14ac:dyDescent="0.15"/>
  <cols>
    <col min="1" max="1" width="13.28515625" style="2" customWidth="1"/>
    <col min="2" max="4" width="13.85546875" style="2" customWidth="1"/>
    <col min="5" max="5" width="18.7109375" style="2" customWidth="1"/>
    <col min="6" max="16384" width="9.140625" style="2"/>
  </cols>
  <sheetData>
    <row r="1" spans="1:5" ht="10.5" customHeight="1" x14ac:dyDescent="0.15">
      <c r="A1" s="411" t="s">
        <v>360</v>
      </c>
      <c r="B1" s="411"/>
      <c r="C1" s="411"/>
      <c r="D1" s="411"/>
    </row>
    <row r="2" spans="1:5" ht="21.75" customHeight="1" x14ac:dyDescent="0.15">
      <c r="A2" s="388" t="s">
        <v>485</v>
      </c>
      <c r="B2" s="388"/>
      <c r="C2" s="388"/>
      <c r="D2" s="388"/>
    </row>
    <row r="3" spans="1:5" ht="18" customHeight="1" x14ac:dyDescent="0.15">
      <c r="A3" s="397" t="s">
        <v>592</v>
      </c>
      <c r="B3" s="397"/>
      <c r="C3" s="397"/>
      <c r="D3" s="397"/>
    </row>
    <row r="4" spans="1:5" ht="7.5" customHeight="1" x14ac:dyDescent="0.15">
      <c r="A4" s="393"/>
      <c r="B4" s="393"/>
      <c r="C4" s="393"/>
      <c r="D4" s="393"/>
    </row>
    <row r="5" spans="1:5" ht="18" customHeight="1" x14ac:dyDescent="0.15">
      <c r="A5" s="408" t="s">
        <v>593</v>
      </c>
      <c r="B5" s="404"/>
      <c r="C5" s="404"/>
      <c r="D5" s="404"/>
    </row>
    <row r="6" spans="1:5" ht="36" customHeight="1" x14ac:dyDescent="0.15">
      <c r="B6" s="113" t="s">
        <v>362</v>
      </c>
      <c r="C6" s="76" t="s">
        <v>247</v>
      </c>
      <c r="D6" s="76" t="s">
        <v>361</v>
      </c>
    </row>
    <row r="7" spans="1:5" ht="9" customHeight="1" x14ac:dyDescent="0.15">
      <c r="A7" s="53" t="s">
        <v>266</v>
      </c>
      <c r="B7" s="367">
        <v>3198460</v>
      </c>
      <c r="C7" s="368">
        <v>6.1042542174177612</v>
      </c>
      <c r="D7" s="375" t="s">
        <v>312</v>
      </c>
    </row>
    <row r="8" spans="1:5" ht="9" customHeight="1" x14ac:dyDescent="0.15">
      <c r="A8" s="53" t="s">
        <v>267</v>
      </c>
      <c r="B8" s="367">
        <v>832764</v>
      </c>
      <c r="C8" s="368">
        <v>8.1529891131155718</v>
      </c>
      <c r="D8" s="376">
        <v>100</v>
      </c>
    </row>
    <row r="9" spans="1:5" ht="9.75" customHeight="1" x14ac:dyDescent="0.15">
      <c r="A9" s="133" t="s">
        <v>63</v>
      </c>
      <c r="B9" s="369">
        <v>315842</v>
      </c>
      <c r="C9" s="370">
        <v>9.5094178288411975</v>
      </c>
      <c r="D9" s="377">
        <f>(B9/B$8)*100</f>
        <v>37.92695169339693</v>
      </c>
    </row>
    <row r="10" spans="1:5" ht="9" customHeight="1" x14ac:dyDescent="0.15">
      <c r="A10" s="133" t="s">
        <v>67</v>
      </c>
      <c r="B10" s="369">
        <v>196666</v>
      </c>
      <c r="C10" s="370">
        <v>7.3499420162354543</v>
      </c>
      <c r="D10" s="377">
        <f t="shared" ref="D10:D15" si="0">(B10/B$8)*100</f>
        <v>23.616054488426492</v>
      </c>
    </row>
    <row r="11" spans="1:5" ht="9.75" customHeight="1" x14ac:dyDescent="0.15">
      <c r="A11" s="133" t="s">
        <v>65</v>
      </c>
      <c r="B11" s="369">
        <v>54642</v>
      </c>
      <c r="C11" s="370">
        <v>6.5660170585224122</v>
      </c>
      <c r="D11" s="377">
        <f t="shared" si="0"/>
        <v>6.5615228323990955</v>
      </c>
    </row>
    <row r="12" spans="1:5" ht="9" customHeight="1" x14ac:dyDescent="0.15">
      <c r="A12" s="133" t="s">
        <v>64</v>
      </c>
      <c r="B12" s="369">
        <v>73333</v>
      </c>
      <c r="C12" s="370">
        <v>8.7425042619902005</v>
      </c>
      <c r="D12" s="377">
        <f t="shared" si="0"/>
        <v>8.8059762429691961</v>
      </c>
      <c r="E12" s="27"/>
    </row>
    <row r="13" spans="1:5" ht="9.75" customHeight="1" x14ac:dyDescent="0.15">
      <c r="A13" s="133" t="s">
        <v>66</v>
      </c>
      <c r="B13" s="369">
        <v>45006</v>
      </c>
      <c r="C13" s="370">
        <v>6.2807541482339486</v>
      </c>
      <c r="D13" s="377">
        <f t="shared" si="0"/>
        <v>5.4044122944795889</v>
      </c>
    </row>
    <row r="14" spans="1:5" ht="9" customHeight="1" x14ac:dyDescent="0.15">
      <c r="A14" s="133" t="s">
        <v>62</v>
      </c>
      <c r="B14" s="369">
        <v>29333</v>
      </c>
      <c r="C14" s="370">
        <v>9.1491505229110857</v>
      </c>
      <c r="D14" s="377">
        <f t="shared" si="0"/>
        <v>3.5223664807796684</v>
      </c>
    </row>
    <row r="15" spans="1:5" ht="9.75" customHeight="1" thickBot="1" x14ac:dyDescent="0.2">
      <c r="A15" s="176" t="s">
        <v>204</v>
      </c>
      <c r="B15" s="371">
        <v>117942</v>
      </c>
      <c r="C15" s="372">
        <v>7.8162930563149251</v>
      </c>
      <c r="D15" s="377">
        <f t="shared" si="0"/>
        <v>14.16271596754903</v>
      </c>
    </row>
    <row r="16" spans="1:5" ht="9" customHeight="1" x14ac:dyDescent="0.15">
      <c r="A16" s="80" t="s">
        <v>2</v>
      </c>
      <c r="B16" s="373">
        <v>4031224</v>
      </c>
      <c r="C16" s="374">
        <v>6.4384778214270559</v>
      </c>
      <c r="D16" s="378" t="s">
        <v>312</v>
      </c>
    </row>
    <row r="17" spans="1:4" ht="42" customHeight="1" x14ac:dyDescent="0.15">
      <c r="A17" s="440" t="s">
        <v>600</v>
      </c>
      <c r="B17" s="440"/>
      <c r="C17" s="440"/>
      <c r="D17" s="440"/>
    </row>
    <row r="18" spans="1:4" ht="21" customHeight="1" x14ac:dyDescent="0.15">
      <c r="A18" s="395" t="s">
        <v>595</v>
      </c>
      <c r="B18" s="398"/>
      <c r="C18" s="398"/>
      <c r="D18" s="398"/>
    </row>
    <row r="19" spans="1:4" ht="21" customHeight="1" x14ac:dyDescent="0.15">
      <c r="A19" s="395" t="s">
        <v>594</v>
      </c>
      <c r="B19" s="398"/>
      <c r="C19" s="398"/>
      <c r="D19" s="398"/>
    </row>
    <row r="20" spans="1:4" ht="18" customHeight="1" x14ac:dyDescent="0.15">
      <c r="A20" s="436"/>
      <c r="B20" s="436"/>
      <c r="C20" s="436"/>
      <c r="D20" s="436"/>
    </row>
    <row r="22" spans="1:4" ht="13.5" customHeight="1" x14ac:dyDescent="0.15"/>
    <row r="24" spans="1:4" x14ac:dyDescent="0.15">
      <c r="B24" s="29"/>
      <c r="D24" s="17"/>
    </row>
    <row r="25" spans="1:4" x14ac:dyDescent="0.15">
      <c r="D25" s="17"/>
    </row>
    <row r="26" spans="1:4" x14ac:dyDescent="0.15">
      <c r="D26" s="17"/>
    </row>
    <row r="27" spans="1:4" x14ac:dyDescent="0.15">
      <c r="D27" s="17"/>
    </row>
    <row r="28" spans="1:4" ht="12.75" customHeight="1" x14ac:dyDescent="0.15"/>
    <row r="29" spans="1:4" ht="13.5" customHeight="1" x14ac:dyDescent="0.15"/>
    <row r="30" spans="1:4" ht="13.5" customHeight="1" x14ac:dyDescent="0.15"/>
    <row r="31" spans="1:4" ht="13.5" customHeight="1" x14ac:dyDescent="0.15"/>
    <row r="33" spans="5:5" ht="12.75" customHeight="1" x14ac:dyDescent="0.15"/>
    <row r="36" spans="5:5" ht="24" customHeight="1" x14ac:dyDescent="0.15"/>
    <row r="38" spans="5:5" ht="24.75" customHeight="1" x14ac:dyDescent="0.15"/>
    <row r="40" spans="5:5" ht="13.5" customHeight="1" x14ac:dyDescent="0.15"/>
    <row r="41" spans="5:5" x14ac:dyDescent="0.15">
      <c r="E41" s="105"/>
    </row>
    <row r="43" spans="5:5" ht="24" customHeight="1" x14ac:dyDescent="0.15"/>
    <row r="45" spans="5:5" ht="13.5" customHeight="1" x14ac:dyDescent="0.15"/>
    <row r="47" spans="5:5" ht="13.5" customHeight="1" x14ac:dyDescent="0.15"/>
  </sheetData>
  <mergeCells count="9">
    <mergeCell ref="A19:D19"/>
    <mergeCell ref="A20:D20"/>
    <mergeCell ref="A1:D1"/>
    <mergeCell ref="A2:D2"/>
    <mergeCell ref="A4:D4"/>
    <mergeCell ref="A5:D5"/>
    <mergeCell ref="A18:D18"/>
    <mergeCell ref="A3:D3"/>
    <mergeCell ref="A17:D17"/>
  </mergeCells>
  <phoneticPr fontId="3" type="noConversion"/>
  <pageMargins left="1.05" right="1.05" top="0.5" bottom="0.25" header="0" footer="0"/>
  <pageSetup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view="pageLayout" zoomScale="160" zoomScaleNormal="100" zoomScaleSheetLayoutView="100" zoomScalePageLayoutView="160" workbookViewId="0">
      <selection sqref="A1:D1"/>
    </sheetView>
  </sheetViews>
  <sheetFormatPr defaultRowHeight="8.25" x14ac:dyDescent="0.15"/>
  <cols>
    <col min="1" max="1" width="12.7109375" style="2" customWidth="1"/>
    <col min="2" max="2" width="9.5703125" style="2" customWidth="1"/>
    <col min="3" max="3" width="9.7109375" style="2" customWidth="1"/>
    <col min="4" max="4" width="7" style="2" customWidth="1"/>
    <col min="5" max="16384" width="9.140625" style="2"/>
  </cols>
  <sheetData>
    <row r="1" spans="1:4" ht="10.5" customHeight="1" x14ac:dyDescent="0.15">
      <c r="A1" s="411" t="s">
        <v>363</v>
      </c>
      <c r="B1" s="411"/>
      <c r="C1" s="411"/>
      <c r="D1" s="411"/>
    </row>
    <row r="2" spans="1:4" ht="21.75" customHeight="1" x14ac:dyDescent="0.15">
      <c r="A2" s="388" t="s">
        <v>481</v>
      </c>
      <c r="B2" s="388"/>
      <c r="C2" s="388"/>
      <c r="D2" s="388"/>
    </row>
    <row r="3" spans="1:4" ht="27.75" customHeight="1" x14ac:dyDescent="0.15">
      <c r="A3" s="397" t="s">
        <v>596</v>
      </c>
      <c r="B3" s="397"/>
      <c r="C3" s="397"/>
      <c r="D3" s="397"/>
    </row>
    <row r="4" spans="1:4" ht="7.5" customHeight="1" x14ac:dyDescent="0.15">
      <c r="A4" s="393"/>
      <c r="B4" s="393"/>
      <c r="C4" s="393"/>
      <c r="D4" s="393"/>
    </row>
    <row r="5" spans="1:4" ht="21.75" customHeight="1" x14ac:dyDescent="0.15">
      <c r="A5" s="408" t="s">
        <v>597</v>
      </c>
      <c r="B5" s="404"/>
      <c r="C5" s="404"/>
      <c r="D5" s="404"/>
    </row>
    <row r="6" spans="1:4" ht="9" customHeight="1" x14ac:dyDescent="0.15">
      <c r="A6" s="48"/>
      <c r="B6" s="441" t="s">
        <v>424</v>
      </c>
      <c r="C6" s="441"/>
      <c r="D6" s="442" t="s">
        <v>222</v>
      </c>
    </row>
    <row r="7" spans="1:4" ht="18.75" customHeight="1" x14ac:dyDescent="0.15">
      <c r="B7" s="76" t="s">
        <v>198</v>
      </c>
      <c r="C7" s="76" t="s">
        <v>199</v>
      </c>
      <c r="D7" s="442"/>
    </row>
    <row r="8" spans="1:4" ht="9" customHeight="1" x14ac:dyDescent="0.15">
      <c r="A8" s="53" t="s">
        <v>266</v>
      </c>
      <c r="B8" s="129">
        <v>3198460</v>
      </c>
      <c r="C8" s="129">
        <v>1322529</v>
      </c>
      <c r="D8" s="286">
        <f>(C8/B8)*100</f>
        <v>41.348930422765953</v>
      </c>
    </row>
    <row r="9" spans="1:4" ht="9.75" customHeight="1" x14ac:dyDescent="0.15">
      <c r="A9" s="53" t="s">
        <v>267</v>
      </c>
      <c r="B9" s="129">
        <v>832764</v>
      </c>
      <c r="C9" s="129">
        <v>221670</v>
      </c>
      <c r="D9" s="286">
        <f t="shared" ref="D9:D17" si="0">(C9/B9)*100</f>
        <v>26.618585817830741</v>
      </c>
    </row>
    <row r="10" spans="1:4" ht="9" customHeight="1" x14ac:dyDescent="0.15">
      <c r="A10" s="133" t="s">
        <v>63</v>
      </c>
      <c r="B10" s="131">
        <v>315842</v>
      </c>
      <c r="C10" s="131">
        <v>110235</v>
      </c>
      <c r="D10" s="306">
        <f t="shared" si="0"/>
        <v>34.901944643207678</v>
      </c>
    </row>
    <row r="11" spans="1:4" ht="9.75" customHeight="1" x14ac:dyDescent="0.15">
      <c r="A11" s="133" t="s">
        <v>67</v>
      </c>
      <c r="B11" s="131">
        <v>196666</v>
      </c>
      <c r="C11" s="131">
        <v>18594</v>
      </c>
      <c r="D11" s="306">
        <f t="shared" si="0"/>
        <v>9.4546083207061713</v>
      </c>
    </row>
    <row r="12" spans="1:4" ht="9.75" customHeight="1" x14ac:dyDescent="0.15">
      <c r="A12" s="133" t="s">
        <v>65</v>
      </c>
      <c r="B12" s="131">
        <v>54642</v>
      </c>
      <c r="C12" s="131">
        <v>25351</v>
      </c>
      <c r="D12" s="306">
        <f t="shared" si="0"/>
        <v>46.394714688334979</v>
      </c>
    </row>
    <row r="13" spans="1:4" ht="9.75" customHeight="1" x14ac:dyDescent="0.15">
      <c r="A13" s="133" t="s">
        <v>64</v>
      </c>
      <c r="B13" s="131">
        <v>73333</v>
      </c>
      <c r="C13" s="131">
        <v>33637</v>
      </c>
      <c r="D13" s="306">
        <f t="shared" si="0"/>
        <v>45.868844858385721</v>
      </c>
    </row>
    <row r="14" spans="1:4" ht="9.75" customHeight="1" x14ac:dyDescent="0.15">
      <c r="A14" s="133" t="s">
        <v>66</v>
      </c>
      <c r="B14" s="131">
        <v>45006</v>
      </c>
      <c r="C14" s="131">
        <v>12254</v>
      </c>
      <c r="D14" s="306">
        <f t="shared" si="0"/>
        <v>27.2274807803404</v>
      </c>
    </row>
    <row r="15" spans="1:4" ht="9" customHeight="1" x14ac:dyDescent="0.15">
      <c r="A15" s="133" t="s">
        <v>62</v>
      </c>
      <c r="B15" s="131">
        <v>29333</v>
      </c>
      <c r="C15" s="131">
        <v>1856</v>
      </c>
      <c r="D15" s="306">
        <f t="shared" si="0"/>
        <v>6.3273446289162374</v>
      </c>
    </row>
    <row r="16" spans="1:4" ht="9" customHeight="1" thickBot="1" x14ac:dyDescent="0.2">
      <c r="A16" s="133" t="s">
        <v>204</v>
      </c>
      <c r="B16" s="131">
        <v>117942</v>
      </c>
      <c r="C16" s="131">
        <v>19743</v>
      </c>
      <c r="D16" s="306">
        <f t="shared" si="0"/>
        <v>16.739583863254818</v>
      </c>
    </row>
    <row r="17" spans="1:4" ht="9.75" customHeight="1" x14ac:dyDescent="0.15">
      <c r="A17" s="379" t="s">
        <v>2</v>
      </c>
      <c r="B17" s="380">
        <v>4031224</v>
      </c>
      <c r="C17" s="380">
        <v>1544199</v>
      </c>
      <c r="D17" s="284">
        <f t="shared" si="0"/>
        <v>38.305958686493234</v>
      </c>
    </row>
    <row r="18" spans="1:4" ht="54" customHeight="1" x14ac:dyDescent="0.15">
      <c r="A18" s="440" t="s">
        <v>600</v>
      </c>
      <c r="B18" s="440"/>
      <c r="C18" s="440"/>
      <c r="D18" s="440"/>
    </row>
    <row r="19" spans="1:4" ht="40.5" customHeight="1" x14ac:dyDescent="0.15">
      <c r="A19" s="398" t="s">
        <v>598</v>
      </c>
      <c r="B19" s="398"/>
      <c r="C19" s="398"/>
      <c r="D19" s="398"/>
    </row>
    <row r="20" spans="1:4" ht="21.75" customHeight="1" x14ac:dyDescent="0.15">
      <c r="A20" s="395" t="s">
        <v>599</v>
      </c>
      <c r="B20" s="398"/>
      <c r="C20" s="398"/>
      <c r="D20" s="398"/>
    </row>
    <row r="21" spans="1:4" ht="18" customHeight="1" x14ac:dyDescent="0.15">
      <c r="A21" s="392"/>
      <c r="B21" s="392"/>
      <c r="C21" s="392"/>
      <c r="D21" s="392"/>
    </row>
    <row r="23" spans="1:4" ht="13.5" customHeight="1" x14ac:dyDescent="0.15"/>
    <row r="24" spans="1:4" x14ac:dyDescent="0.15">
      <c r="A24" s="29"/>
    </row>
    <row r="26" spans="1:4" ht="24" customHeight="1" x14ac:dyDescent="0.15"/>
    <row r="29" spans="1:4" ht="12.75" customHeight="1" x14ac:dyDescent="0.15"/>
    <row r="31" spans="1:4" ht="13.5" customHeight="1" x14ac:dyDescent="0.15"/>
    <row r="33" ht="12.75" customHeight="1" x14ac:dyDescent="0.15"/>
  </sheetData>
  <mergeCells count="11">
    <mergeCell ref="A21:D21"/>
    <mergeCell ref="A1:D1"/>
    <mergeCell ref="A2:D2"/>
    <mergeCell ref="A5:D5"/>
    <mergeCell ref="A20:D20"/>
    <mergeCell ref="A19:D19"/>
    <mergeCell ref="A4:D4"/>
    <mergeCell ref="B6:C6"/>
    <mergeCell ref="D6:D7"/>
    <mergeCell ref="A3:D3"/>
    <mergeCell ref="A18:D18"/>
  </mergeCells>
  <phoneticPr fontId="3" type="noConversion"/>
  <pageMargins left="1.05" right="1.05" top="0.5" bottom="0.25" header="0" footer="0"/>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showGridLines="0" view="pageLayout" zoomScale="130" zoomScaleNormal="100" zoomScaleSheetLayoutView="100" zoomScalePageLayoutView="130" workbookViewId="0">
      <selection sqref="A1:F1"/>
    </sheetView>
  </sheetViews>
  <sheetFormatPr defaultRowHeight="8.25" x14ac:dyDescent="0.15"/>
  <cols>
    <col min="1" max="1" width="12.140625" style="2" customWidth="1"/>
    <col min="2" max="2" width="14.28515625" style="2" customWidth="1"/>
    <col min="3" max="3" width="14" style="2" customWidth="1"/>
    <col min="4" max="4" width="14.140625" style="2" customWidth="1"/>
    <col min="5" max="6" width="14.28515625" style="2" customWidth="1"/>
    <col min="7" max="7" width="11.140625" style="2" bestFit="1" customWidth="1"/>
    <col min="8" max="16384" width="9.140625" style="2"/>
  </cols>
  <sheetData>
    <row r="1" spans="1:7" ht="10.5" customHeight="1" x14ac:dyDescent="0.15">
      <c r="A1" s="411" t="s">
        <v>366</v>
      </c>
      <c r="B1" s="411"/>
      <c r="C1" s="411"/>
      <c r="D1" s="411"/>
      <c r="E1" s="411"/>
      <c r="F1" s="411"/>
    </row>
    <row r="2" spans="1:7" ht="12.75" customHeight="1" x14ac:dyDescent="0.15">
      <c r="A2" s="388" t="s">
        <v>506</v>
      </c>
      <c r="B2" s="388"/>
      <c r="C2" s="388"/>
      <c r="D2" s="388"/>
      <c r="E2" s="388"/>
      <c r="F2" s="388"/>
    </row>
    <row r="3" spans="1:7" ht="18" customHeight="1" x14ac:dyDescent="0.15">
      <c r="A3" s="397" t="s">
        <v>507</v>
      </c>
      <c r="B3" s="397"/>
      <c r="C3" s="397"/>
      <c r="D3" s="397"/>
      <c r="E3" s="397"/>
      <c r="F3" s="397"/>
    </row>
    <row r="4" spans="1:7" ht="7.5" customHeight="1" x14ac:dyDescent="0.15">
      <c r="A4" s="393"/>
      <c r="B4" s="393"/>
      <c r="C4" s="393"/>
      <c r="D4" s="393"/>
      <c r="E4" s="393"/>
      <c r="F4" s="393"/>
    </row>
    <row r="5" spans="1:7" ht="18" customHeight="1" x14ac:dyDescent="0.15">
      <c r="A5" s="408" t="s">
        <v>508</v>
      </c>
      <c r="B5" s="404"/>
      <c r="C5" s="404"/>
      <c r="D5" s="404"/>
      <c r="E5" s="404"/>
      <c r="F5" s="404"/>
      <c r="G5" s="135"/>
    </row>
    <row r="6" spans="1:7" ht="9" customHeight="1" x14ac:dyDescent="0.15">
      <c r="A6" s="77"/>
      <c r="B6" s="409" t="s">
        <v>425</v>
      </c>
      <c r="C6" s="409"/>
      <c r="D6" s="409"/>
      <c r="E6" s="443" t="s">
        <v>48</v>
      </c>
      <c r="F6" s="443" t="s">
        <v>2</v>
      </c>
    </row>
    <row r="7" spans="1:7" ht="9" customHeight="1" x14ac:dyDescent="0.15">
      <c r="A7" s="33"/>
      <c r="B7" s="50" t="s">
        <v>35</v>
      </c>
      <c r="C7" s="50" t="s">
        <v>36</v>
      </c>
      <c r="D7" s="50" t="s">
        <v>37</v>
      </c>
      <c r="E7" s="443"/>
      <c r="F7" s="443"/>
    </row>
    <row r="8" spans="1:7" ht="9.1999999999999993" customHeight="1" x14ac:dyDescent="0.15">
      <c r="A8" s="53" t="s">
        <v>266</v>
      </c>
      <c r="B8" s="99">
        <v>157344126</v>
      </c>
      <c r="C8" s="99">
        <v>47385716</v>
      </c>
      <c r="D8" s="99">
        <v>15970206</v>
      </c>
      <c r="E8" s="99">
        <v>45113754</v>
      </c>
      <c r="F8" s="99">
        <v>265813802</v>
      </c>
      <c r="G8" s="36"/>
    </row>
    <row r="9" spans="1:7" ht="9.1999999999999993" customHeight="1" x14ac:dyDescent="0.15">
      <c r="A9" s="53" t="s">
        <v>267</v>
      </c>
      <c r="B9" s="99">
        <v>25435954</v>
      </c>
      <c r="C9" s="99">
        <v>5820467</v>
      </c>
      <c r="D9" s="99">
        <v>3491086</v>
      </c>
      <c r="E9" s="99">
        <v>5324053</v>
      </c>
      <c r="F9" s="99">
        <v>40071560</v>
      </c>
    </row>
    <row r="10" spans="1:7" ht="9.1999999999999993" customHeight="1" x14ac:dyDescent="0.15">
      <c r="A10" s="133" t="s">
        <v>63</v>
      </c>
      <c r="B10" s="114">
        <v>7146569</v>
      </c>
      <c r="C10" s="114">
        <v>1870582</v>
      </c>
      <c r="D10" s="114">
        <v>1357306</v>
      </c>
      <c r="E10" s="114">
        <v>946690</v>
      </c>
      <c r="F10" s="114">
        <v>11321147</v>
      </c>
    </row>
    <row r="11" spans="1:7" ht="9.1999999999999993" customHeight="1" x14ac:dyDescent="0.15">
      <c r="A11" s="133" t="s">
        <v>67</v>
      </c>
      <c r="B11" s="114">
        <v>7365929</v>
      </c>
      <c r="C11" s="114">
        <v>997867</v>
      </c>
      <c r="D11" s="114">
        <v>603793</v>
      </c>
      <c r="E11" s="114">
        <v>1297679</v>
      </c>
      <c r="F11" s="114">
        <v>10265268</v>
      </c>
    </row>
    <row r="12" spans="1:7" ht="9.1999999999999993" customHeight="1" x14ac:dyDescent="0.15">
      <c r="A12" s="133" t="s">
        <v>65</v>
      </c>
      <c r="B12" s="114">
        <v>1877665</v>
      </c>
      <c r="C12" s="114">
        <v>1012525</v>
      </c>
      <c r="D12" s="114">
        <v>365746</v>
      </c>
      <c r="E12" s="114">
        <v>561006</v>
      </c>
      <c r="F12" s="114">
        <v>3816942</v>
      </c>
    </row>
    <row r="13" spans="1:7" ht="9.1999999999999993" customHeight="1" x14ac:dyDescent="0.15">
      <c r="A13" s="133" t="s">
        <v>64</v>
      </c>
      <c r="B13" s="114">
        <v>1628568</v>
      </c>
      <c r="C13" s="114">
        <v>644453</v>
      </c>
      <c r="D13" s="114">
        <v>470599</v>
      </c>
      <c r="E13" s="114">
        <v>385345</v>
      </c>
      <c r="F13" s="114">
        <v>3128965</v>
      </c>
    </row>
    <row r="14" spans="1:7" ht="9.1999999999999993" customHeight="1" x14ac:dyDescent="0.15">
      <c r="A14" s="133" t="s">
        <v>66</v>
      </c>
      <c r="B14" s="114">
        <v>1628138</v>
      </c>
      <c r="C14" s="114">
        <v>442028</v>
      </c>
      <c r="D14" s="114">
        <v>220937</v>
      </c>
      <c r="E14" s="114">
        <v>410160</v>
      </c>
      <c r="F14" s="114">
        <v>2701263</v>
      </c>
    </row>
    <row r="15" spans="1:7" ht="9.1999999999999993" customHeight="1" x14ac:dyDescent="0.15">
      <c r="A15" s="133" t="s">
        <v>62</v>
      </c>
      <c r="B15" s="114">
        <v>1048599</v>
      </c>
      <c r="C15" s="114">
        <v>136248</v>
      </c>
      <c r="D15" s="114">
        <v>122144</v>
      </c>
      <c r="E15" s="114">
        <v>249554</v>
      </c>
      <c r="F15" s="114">
        <v>1556545</v>
      </c>
    </row>
    <row r="16" spans="1:7" ht="9.1999999999999993" customHeight="1" thickBot="1" x14ac:dyDescent="0.2">
      <c r="A16" s="133" t="s">
        <v>204</v>
      </c>
      <c r="B16" s="114">
        <v>4740486</v>
      </c>
      <c r="C16" s="114">
        <v>716764</v>
      </c>
      <c r="D16" s="114">
        <v>350561</v>
      </c>
      <c r="E16" s="114">
        <v>1473619</v>
      </c>
      <c r="F16" s="114">
        <v>7281430</v>
      </c>
    </row>
    <row r="17" spans="1:6" ht="9.1999999999999993" customHeight="1" x14ac:dyDescent="0.15">
      <c r="A17" s="287" t="s">
        <v>2</v>
      </c>
      <c r="B17" s="353">
        <v>182780080</v>
      </c>
      <c r="C17" s="353">
        <v>53206183</v>
      </c>
      <c r="D17" s="353">
        <v>19461292</v>
      </c>
      <c r="E17" s="353">
        <v>50437807</v>
      </c>
      <c r="F17" s="353">
        <v>305885362</v>
      </c>
    </row>
    <row r="18" spans="1:6" ht="9.1999999999999993" customHeight="1" x14ac:dyDescent="0.15">
      <c r="A18" s="176"/>
      <c r="B18" s="177"/>
      <c r="C18" s="177"/>
      <c r="D18" s="177"/>
      <c r="E18" s="177"/>
      <c r="F18" s="177"/>
    </row>
    <row r="19" spans="1:6" ht="9.1999999999999993" customHeight="1" x14ac:dyDescent="0.15">
      <c r="A19" s="444" t="s">
        <v>365</v>
      </c>
      <c r="B19" s="444"/>
      <c r="C19" s="154"/>
      <c r="D19" s="154"/>
      <c r="E19" s="154"/>
      <c r="F19" s="154"/>
    </row>
    <row r="20" spans="1:6" ht="9.1999999999999993" customHeight="1" x14ac:dyDescent="0.15">
      <c r="A20" s="53" t="s">
        <v>266</v>
      </c>
      <c r="B20" s="130">
        <f>(B8/$F8)*100</f>
        <v>59.19336197598949</v>
      </c>
      <c r="C20" s="130">
        <f t="shared" ref="C20:F20" si="0">(C8/$F8)*100</f>
        <v>17.826657473564897</v>
      </c>
      <c r="D20" s="130">
        <f t="shared" si="0"/>
        <v>6.0080424266306531</v>
      </c>
      <c r="E20" s="130">
        <f t="shared" si="0"/>
        <v>16.971938123814954</v>
      </c>
      <c r="F20" s="130">
        <f t="shared" si="0"/>
        <v>100</v>
      </c>
    </row>
    <row r="21" spans="1:6" ht="9.1999999999999993" customHeight="1" x14ac:dyDescent="0.15">
      <c r="A21" s="112" t="s">
        <v>267</v>
      </c>
      <c r="B21" s="138">
        <f t="shared" ref="B21:F21" si="1">(B9/$F9)*100</f>
        <v>63.476325853048898</v>
      </c>
      <c r="C21" s="138">
        <f t="shared" si="1"/>
        <v>14.525181949492358</v>
      </c>
      <c r="D21" s="138">
        <f t="shared" si="1"/>
        <v>8.7121290012168231</v>
      </c>
      <c r="E21" s="138">
        <f t="shared" si="1"/>
        <v>13.286363196241924</v>
      </c>
      <c r="F21" s="139">
        <f t="shared" si="1"/>
        <v>100</v>
      </c>
    </row>
    <row r="22" spans="1:6" ht="9.1999999999999993" customHeight="1" x14ac:dyDescent="0.15">
      <c r="A22" s="133" t="s">
        <v>63</v>
      </c>
      <c r="B22" s="132">
        <f t="shared" ref="B22:F22" si="2">(B10/$F10)*100</f>
        <v>63.125838751144201</v>
      </c>
      <c r="C22" s="132">
        <f t="shared" si="2"/>
        <v>16.522901787248234</v>
      </c>
      <c r="D22" s="132">
        <f t="shared" si="2"/>
        <v>11.989120890312616</v>
      </c>
      <c r="E22" s="132">
        <f t="shared" si="2"/>
        <v>8.3621385712949401</v>
      </c>
      <c r="F22" s="140">
        <f t="shared" si="2"/>
        <v>100</v>
      </c>
    </row>
    <row r="23" spans="1:6" ht="9.1999999999999993" customHeight="1" x14ac:dyDescent="0.15">
      <c r="A23" s="133" t="s">
        <v>67</v>
      </c>
      <c r="B23" s="132">
        <f t="shared" ref="B23:F23" si="3">(B11/$F11)*100</f>
        <v>71.755837256270368</v>
      </c>
      <c r="C23" s="132">
        <f t="shared" si="3"/>
        <v>9.7208080685277771</v>
      </c>
      <c r="D23" s="132">
        <f t="shared" si="3"/>
        <v>5.8819019630076879</v>
      </c>
      <c r="E23" s="132">
        <f t="shared" si="3"/>
        <v>12.641452712194168</v>
      </c>
      <c r="F23" s="140">
        <f t="shared" si="3"/>
        <v>100</v>
      </c>
    </row>
    <row r="24" spans="1:6" ht="9.1999999999999993" customHeight="1" x14ac:dyDescent="0.15">
      <c r="A24" s="133" t="s">
        <v>65</v>
      </c>
      <c r="B24" s="132">
        <f t="shared" ref="B24:F24" si="4">(B12/$F12)*100</f>
        <v>49.192914118160559</v>
      </c>
      <c r="C24" s="132">
        <f t="shared" si="4"/>
        <v>26.52712564141661</v>
      </c>
      <c r="D24" s="132">
        <f t="shared" si="4"/>
        <v>9.5821733733444212</v>
      </c>
      <c r="E24" s="132">
        <f t="shared" si="4"/>
        <v>14.69778686707841</v>
      </c>
      <c r="F24" s="140">
        <f t="shared" si="4"/>
        <v>100</v>
      </c>
    </row>
    <row r="25" spans="1:6" ht="9.1999999999999993" customHeight="1" x14ac:dyDescent="0.15">
      <c r="A25" s="133" t="s">
        <v>64</v>
      </c>
      <c r="B25" s="132">
        <f t="shared" ref="B25:F25" si="5">(B13/$F13)*100</f>
        <v>52.048137323364116</v>
      </c>
      <c r="C25" s="132">
        <f t="shared" si="5"/>
        <v>20.596363334201566</v>
      </c>
      <c r="D25" s="132">
        <f t="shared" si="5"/>
        <v>15.040085139974401</v>
      </c>
      <c r="E25" s="132">
        <f t="shared" si="5"/>
        <v>12.31541420245992</v>
      </c>
      <c r="F25" s="140">
        <f t="shared" si="5"/>
        <v>100</v>
      </c>
    </row>
    <row r="26" spans="1:6" ht="9.1999999999999993" customHeight="1" x14ac:dyDescent="0.15">
      <c r="A26" s="133" t="s">
        <v>66</v>
      </c>
      <c r="B26" s="132">
        <f t="shared" ref="B26:F26" si="6">(B14/$F14)*100</f>
        <v>60.273212937799833</v>
      </c>
      <c r="C26" s="132">
        <f t="shared" si="6"/>
        <v>16.363752807483017</v>
      </c>
      <c r="D26" s="132">
        <f t="shared" si="6"/>
        <v>8.1790258852988398</v>
      </c>
      <c r="E26" s="132">
        <f t="shared" si="6"/>
        <v>15.184008369418306</v>
      </c>
      <c r="F26" s="140">
        <f t="shared" si="6"/>
        <v>100</v>
      </c>
    </row>
    <row r="27" spans="1:6" ht="9.1999999999999993" customHeight="1" x14ac:dyDescent="0.15">
      <c r="A27" s="133" t="s">
        <v>62</v>
      </c>
      <c r="B27" s="132">
        <f t="shared" ref="B27:F27" si="7">(B15/$F15)*100</f>
        <v>67.367085436013738</v>
      </c>
      <c r="C27" s="132">
        <f t="shared" si="7"/>
        <v>8.7532323190142272</v>
      </c>
      <c r="D27" s="132">
        <f t="shared" si="7"/>
        <v>7.8471229550061192</v>
      </c>
      <c r="E27" s="132">
        <f t="shared" si="7"/>
        <v>16.032559289965917</v>
      </c>
      <c r="F27" s="140">
        <f t="shared" si="7"/>
        <v>100</v>
      </c>
    </row>
    <row r="28" spans="1:6" ht="9.1999999999999993" customHeight="1" thickBot="1" x14ac:dyDescent="0.2">
      <c r="A28" s="288" t="s">
        <v>204</v>
      </c>
      <c r="B28" s="289">
        <f t="shared" ref="B28:F28" si="8">(B16/$F16)*100</f>
        <v>65.103777692019278</v>
      </c>
      <c r="C28" s="289">
        <f t="shared" si="8"/>
        <v>9.8437257516724053</v>
      </c>
      <c r="D28" s="289">
        <f t="shared" si="8"/>
        <v>4.814452655591003</v>
      </c>
      <c r="E28" s="289">
        <f t="shared" si="8"/>
        <v>20.238043900717305</v>
      </c>
      <c r="F28" s="290">
        <f t="shared" si="8"/>
        <v>100</v>
      </c>
    </row>
    <row r="29" spans="1:6" ht="9.1999999999999993" customHeight="1" x14ac:dyDescent="0.15">
      <c r="A29" s="287" t="s">
        <v>211</v>
      </c>
      <c r="B29" s="359">
        <f t="shared" ref="B29:F29" si="9">(B17/$F17)*100</f>
        <v>59.754438331050309</v>
      </c>
      <c r="C29" s="359">
        <f t="shared" si="9"/>
        <v>17.394157946008544</v>
      </c>
      <c r="D29" s="359">
        <f t="shared" si="9"/>
        <v>6.3622828738042063</v>
      </c>
      <c r="E29" s="359">
        <f t="shared" si="9"/>
        <v>16.489120849136938</v>
      </c>
      <c r="F29" s="359">
        <f t="shared" si="9"/>
        <v>100</v>
      </c>
    </row>
    <row r="30" spans="1:6" ht="21.6" customHeight="1" x14ac:dyDescent="0.15">
      <c r="A30" s="429" t="s">
        <v>456</v>
      </c>
      <c r="B30" s="427"/>
      <c r="C30" s="427"/>
      <c r="D30" s="427"/>
      <c r="E30" s="427"/>
      <c r="F30" s="427"/>
    </row>
    <row r="31" spans="1:6" ht="10.5" customHeight="1" x14ac:dyDescent="0.15">
      <c r="A31" s="429" t="s">
        <v>576</v>
      </c>
      <c r="B31" s="427"/>
      <c r="C31" s="427"/>
      <c r="D31" s="427"/>
      <c r="E31" s="427"/>
      <c r="F31" s="427"/>
    </row>
    <row r="32" spans="1:6" ht="18" customHeight="1" x14ac:dyDescent="0.15">
      <c r="A32" s="392"/>
      <c r="B32" s="392"/>
      <c r="C32" s="392"/>
      <c r="D32" s="392"/>
      <c r="E32" s="392"/>
      <c r="F32" s="392"/>
    </row>
    <row r="34" ht="13.5" customHeight="1" x14ac:dyDescent="0.15"/>
    <row r="40" ht="12.75" customHeight="1" x14ac:dyDescent="0.15"/>
    <row r="42" ht="13.5" customHeight="1" x14ac:dyDescent="0.15"/>
    <row r="48" ht="12.75" customHeight="1" x14ac:dyDescent="0.15"/>
    <row r="50" ht="13.5" customHeight="1" x14ac:dyDescent="0.15"/>
    <row r="52" ht="12.75" customHeight="1" x14ac:dyDescent="0.15"/>
    <row r="61" ht="12.75" customHeight="1" x14ac:dyDescent="0.15"/>
    <row r="63" ht="13.5" customHeight="1" x14ac:dyDescent="0.15"/>
    <row r="65" ht="12.75" customHeight="1" x14ac:dyDescent="0.15"/>
  </sheetData>
  <mergeCells count="12">
    <mergeCell ref="A1:F1"/>
    <mergeCell ref="A3:F3"/>
    <mergeCell ref="A32:F32"/>
    <mergeCell ref="A2:F2"/>
    <mergeCell ref="A4:F4"/>
    <mergeCell ref="A5:F5"/>
    <mergeCell ref="A31:F31"/>
    <mergeCell ref="B6:D6"/>
    <mergeCell ref="E6:E7"/>
    <mergeCell ref="F6:F7"/>
    <mergeCell ref="A30:F30"/>
    <mergeCell ref="A19:B19"/>
  </mergeCells>
  <phoneticPr fontId="3" type="noConversion"/>
  <pageMargins left="1.05" right="1.05" top="0.5" bottom="0.25"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view="pageLayout" zoomScale="130" zoomScaleNormal="130" zoomScaleSheetLayoutView="100" zoomScalePageLayoutView="130" workbookViewId="0"/>
  </sheetViews>
  <sheetFormatPr defaultColWidth="8.28515625" defaultRowHeight="8.25" x14ac:dyDescent="0.15"/>
  <cols>
    <col min="1" max="1" width="9" style="2" customWidth="1"/>
    <col min="2" max="3" width="9.140625" style="2" customWidth="1"/>
    <col min="4" max="4" width="9.5703125" style="2" bestFit="1" customWidth="1"/>
    <col min="5" max="5" width="9.42578125" style="2" customWidth="1"/>
    <col min="6" max="6" width="8.5703125" style="2" customWidth="1"/>
    <col min="7" max="16384" width="8.28515625" style="2"/>
  </cols>
  <sheetData>
    <row r="1" spans="1:7" ht="10.5" customHeight="1" x14ac:dyDescent="0.15">
      <c r="A1" s="21" t="s">
        <v>332</v>
      </c>
      <c r="B1" s="20"/>
    </row>
    <row r="2" spans="1:7" ht="21.75" customHeight="1" x14ac:dyDescent="0.15">
      <c r="A2" s="388" t="s">
        <v>466</v>
      </c>
      <c r="B2" s="388"/>
      <c r="C2" s="388"/>
      <c r="D2" s="388"/>
      <c r="E2" s="388"/>
      <c r="F2" s="388"/>
    </row>
    <row r="3" spans="1:7" ht="18" customHeight="1" x14ac:dyDescent="0.15">
      <c r="A3" s="397" t="s">
        <v>471</v>
      </c>
      <c r="B3" s="397"/>
      <c r="C3" s="397"/>
      <c r="D3" s="397"/>
      <c r="E3" s="397"/>
      <c r="F3" s="397"/>
    </row>
    <row r="4" spans="1:7" ht="7.5" customHeight="1" x14ac:dyDescent="0.15">
      <c r="A4" s="393"/>
      <c r="B4" s="394"/>
      <c r="C4" s="394"/>
      <c r="D4" s="394"/>
      <c r="E4" s="394"/>
      <c r="F4" s="394"/>
    </row>
    <row r="5" spans="1:7" ht="18" customHeight="1" x14ac:dyDescent="0.15">
      <c r="A5" s="386" t="s">
        <v>468</v>
      </c>
      <c r="B5" s="387"/>
      <c r="C5" s="387"/>
      <c r="D5" s="387"/>
      <c r="E5" s="387"/>
      <c r="F5" s="387"/>
    </row>
    <row r="6" spans="1:7" ht="18.75" customHeight="1" x14ac:dyDescent="0.15">
      <c r="B6" s="250" t="s">
        <v>469</v>
      </c>
      <c r="C6" s="216" t="s">
        <v>5</v>
      </c>
      <c r="D6" s="260" t="s">
        <v>472</v>
      </c>
      <c r="E6" s="250" t="s">
        <v>473</v>
      </c>
      <c r="F6" s="216" t="s">
        <v>46</v>
      </c>
      <c r="G6" s="23"/>
    </row>
    <row r="7" spans="1:7" ht="9" customHeight="1" x14ac:dyDescent="0.15">
      <c r="A7" s="82" t="s">
        <v>205</v>
      </c>
      <c r="B7" s="162">
        <v>273175816</v>
      </c>
      <c r="C7" s="86">
        <v>250288425</v>
      </c>
      <c r="D7" s="40">
        <f>B7-C7</f>
        <v>22887391</v>
      </c>
      <c r="E7" s="39">
        <f>(D7/C7)*100</f>
        <v>9.1444064982229989</v>
      </c>
      <c r="F7" s="39">
        <f>(D7/D$9)*100</f>
        <v>70.439790135052377</v>
      </c>
      <c r="G7" s="24"/>
    </row>
    <row r="8" spans="1:7" ht="9" customHeight="1" thickBot="1" x14ac:dyDescent="0.2">
      <c r="A8" s="211" t="s">
        <v>4</v>
      </c>
      <c r="B8" s="212">
        <v>40738224</v>
      </c>
      <c r="C8" s="213">
        <v>31133481</v>
      </c>
      <c r="D8" s="214">
        <f t="shared" ref="D8:D9" si="0">B8-C8</f>
        <v>9604743</v>
      </c>
      <c r="E8" s="215">
        <f t="shared" ref="E8:E9" si="1">(D8/C8)*100</f>
        <v>30.850205924612155</v>
      </c>
      <c r="F8" s="215">
        <f t="shared" ref="F8:F9" si="2">(D8/D$9)*100</f>
        <v>29.560209864947623</v>
      </c>
      <c r="G8" s="24"/>
    </row>
    <row r="9" spans="1:7" ht="9" customHeight="1" x14ac:dyDescent="0.15">
      <c r="A9" s="80" t="s">
        <v>2</v>
      </c>
      <c r="B9" s="173">
        <v>313914040</v>
      </c>
      <c r="C9" s="87">
        <v>281421906</v>
      </c>
      <c r="D9" s="88">
        <f t="shared" si="0"/>
        <v>32492134</v>
      </c>
      <c r="E9" s="85">
        <f t="shared" si="1"/>
        <v>11.545701776321565</v>
      </c>
      <c r="F9" s="85">
        <f t="shared" si="2"/>
        <v>100</v>
      </c>
      <c r="G9" s="24"/>
    </row>
    <row r="10" spans="1:7" ht="21.75" customHeight="1" x14ac:dyDescent="0.15">
      <c r="A10" s="395" t="s">
        <v>577</v>
      </c>
      <c r="B10" s="396"/>
      <c r="C10" s="396"/>
      <c r="D10" s="396"/>
      <c r="E10" s="396"/>
      <c r="F10" s="396"/>
    </row>
    <row r="11" spans="1:7" ht="18" customHeight="1" x14ac:dyDescent="0.15">
      <c r="A11" s="392"/>
      <c r="B11" s="392"/>
      <c r="C11" s="392"/>
      <c r="D11" s="392"/>
      <c r="E11" s="392"/>
      <c r="F11" s="392"/>
    </row>
    <row r="13" spans="1:7" x14ac:dyDescent="0.15">
      <c r="B13" s="17"/>
    </row>
    <row r="14" spans="1:7" x14ac:dyDescent="0.15">
      <c r="B14" s="17"/>
    </row>
    <row r="18" spans="1:1" x14ac:dyDescent="0.15">
      <c r="A18" s="19"/>
    </row>
  </sheetData>
  <mergeCells count="6">
    <mergeCell ref="A11:F11"/>
    <mergeCell ref="A2:F2"/>
    <mergeCell ref="A4:F4"/>
    <mergeCell ref="A5:F5"/>
    <mergeCell ref="A10:F10"/>
    <mergeCell ref="A3:F3"/>
  </mergeCells>
  <phoneticPr fontId="3" type="noConversion"/>
  <pageMargins left="1.05" right="1.05" top="0.5" bottom="0.25" header="0" footer="0"/>
  <pageSetup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showGridLines="0" view="pageLayout" zoomScale="130" zoomScaleNormal="130" zoomScaleSheetLayoutView="100" zoomScalePageLayoutView="130" workbookViewId="0">
      <selection sqref="A1:F1"/>
    </sheetView>
  </sheetViews>
  <sheetFormatPr defaultRowHeight="8.25" x14ac:dyDescent="0.2"/>
  <cols>
    <col min="1" max="1" width="12.140625" style="33" customWidth="1"/>
    <col min="2" max="2" width="13.140625" style="33" customWidth="1"/>
    <col min="3" max="3" width="14" style="33" customWidth="1"/>
    <col min="4" max="4" width="12.42578125" style="33" customWidth="1"/>
    <col min="5" max="5" width="13.5703125" style="33" customWidth="1"/>
    <col min="6" max="6" width="13.140625" style="33" customWidth="1"/>
    <col min="7" max="7" width="11.5703125" style="33" bestFit="1" customWidth="1"/>
    <col min="8" max="16384" width="9.140625" style="33"/>
  </cols>
  <sheetData>
    <row r="1" spans="1:7" ht="10.5" customHeight="1" x14ac:dyDescent="0.2">
      <c r="A1" s="411" t="s">
        <v>367</v>
      </c>
      <c r="B1" s="411"/>
      <c r="C1" s="411"/>
      <c r="D1" s="411"/>
      <c r="E1" s="411"/>
      <c r="F1" s="411"/>
    </row>
    <row r="2" spans="1:7" ht="12.75" customHeight="1" x14ac:dyDescent="0.2">
      <c r="A2" s="402" t="s">
        <v>481</v>
      </c>
      <c r="B2" s="402"/>
      <c r="C2" s="402"/>
      <c r="D2" s="402"/>
      <c r="E2" s="402"/>
      <c r="F2" s="402"/>
    </row>
    <row r="3" spans="1:7" ht="18" customHeight="1" x14ac:dyDescent="0.2">
      <c r="A3" s="397" t="s">
        <v>509</v>
      </c>
      <c r="B3" s="397"/>
      <c r="C3" s="397"/>
      <c r="D3" s="397"/>
      <c r="E3" s="397"/>
      <c r="F3" s="397"/>
    </row>
    <row r="4" spans="1:7" ht="7.5" customHeight="1" x14ac:dyDescent="0.2">
      <c r="A4" s="393"/>
      <c r="B4" s="393"/>
      <c r="C4" s="393"/>
      <c r="D4" s="393"/>
      <c r="E4" s="393"/>
      <c r="F4" s="393"/>
    </row>
    <row r="5" spans="1:7" ht="18" customHeight="1" x14ac:dyDescent="0.2">
      <c r="A5" s="408" t="s">
        <v>510</v>
      </c>
      <c r="B5" s="404"/>
      <c r="C5" s="404"/>
      <c r="D5" s="404"/>
      <c r="E5" s="404"/>
      <c r="F5" s="404"/>
    </row>
    <row r="6" spans="1:7" ht="9" customHeight="1" x14ac:dyDescent="0.15">
      <c r="A6" s="77"/>
      <c r="B6" s="409" t="s">
        <v>425</v>
      </c>
      <c r="C6" s="409"/>
      <c r="D6" s="409"/>
      <c r="E6" s="443" t="s">
        <v>48</v>
      </c>
      <c r="F6" s="443" t="s">
        <v>2</v>
      </c>
    </row>
    <row r="7" spans="1:7" ht="9" customHeight="1" x14ac:dyDescent="0.2">
      <c r="B7" s="142" t="s">
        <v>35</v>
      </c>
      <c r="C7" s="142" t="s">
        <v>36</v>
      </c>
      <c r="D7" s="142" t="s">
        <v>37</v>
      </c>
      <c r="E7" s="443"/>
      <c r="F7" s="443"/>
    </row>
    <row r="8" spans="1:7" ht="9" customHeight="1" x14ac:dyDescent="0.2">
      <c r="A8" s="53" t="s">
        <v>266</v>
      </c>
      <c r="B8" s="99">
        <v>46775917</v>
      </c>
      <c r="C8" s="99">
        <v>12734794</v>
      </c>
      <c r="D8" s="99">
        <v>4419710</v>
      </c>
      <c r="E8" s="99">
        <v>35658423</v>
      </c>
      <c r="F8" s="99">
        <v>99588844</v>
      </c>
      <c r="G8" s="141"/>
    </row>
    <row r="9" spans="1:7" ht="9" customHeight="1" x14ac:dyDescent="0.2">
      <c r="A9" s="53" t="s">
        <v>267</v>
      </c>
      <c r="B9" s="99">
        <v>9000808</v>
      </c>
      <c r="C9" s="99">
        <v>2460003</v>
      </c>
      <c r="D9" s="99">
        <v>1130000</v>
      </c>
      <c r="E9" s="99">
        <v>3789925</v>
      </c>
      <c r="F9" s="99">
        <v>16380736</v>
      </c>
    </row>
    <row r="10" spans="1:7" ht="9" customHeight="1" x14ac:dyDescent="0.2">
      <c r="A10" s="133" t="s">
        <v>63</v>
      </c>
      <c r="B10" s="114">
        <v>2472509</v>
      </c>
      <c r="C10" s="114">
        <v>798409</v>
      </c>
      <c r="D10" s="114">
        <v>444728</v>
      </c>
      <c r="E10" s="114">
        <v>581751</v>
      </c>
      <c r="F10" s="114">
        <v>4297397</v>
      </c>
    </row>
    <row r="11" spans="1:7" ht="9" customHeight="1" x14ac:dyDescent="0.2">
      <c r="A11" s="133" t="s">
        <v>67</v>
      </c>
      <c r="B11" s="114">
        <v>2545619</v>
      </c>
      <c r="C11" s="114">
        <v>390023</v>
      </c>
      <c r="D11" s="114">
        <v>172920</v>
      </c>
      <c r="E11" s="114">
        <v>889717</v>
      </c>
      <c r="F11" s="114">
        <v>3998279</v>
      </c>
    </row>
    <row r="12" spans="1:7" ht="9" customHeight="1" x14ac:dyDescent="0.2">
      <c r="A12" s="133" t="s">
        <v>65</v>
      </c>
      <c r="B12" s="114">
        <v>674168</v>
      </c>
      <c r="C12" s="114">
        <v>433997</v>
      </c>
      <c r="D12" s="114">
        <v>123239</v>
      </c>
      <c r="E12" s="114">
        <v>446171</v>
      </c>
      <c r="F12" s="114">
        <v>1677575</v>
      </c>
    </row>
    <row r="13" spans="1:7" ht="9" customHeight="1" x14ac:dyDescent="0.2">
      <c r="A13" s="133" t="s">
        <v>64</v>
      </c>
      <c r="B13" s="114">
        <v>543544</v>
      </c>
      <c r="C13" s="114">
        <v>259200</v>
      </c>
      <c r="D13" s="114">
        <v>139326</v>
      </c>
      <c r="E13" s="114">
        <v>208762</v>
      </c>
      <c r="F13" s="114">
        <v>1150832</v>
      </c>
    </row>
    <row r="14" spans="1:7" ht="9" customHeight="1" x14ac:dyDescent="0.2">
      <c r="A14" s="133" t="s">
        <v>66</v>
      </c>
      <c r="B14" s="114">
        <v>559662</v>
      </c>
      <c r="C14" s="114">
        <v>187448</v>
      </c>
      <c r="D14" s="114">
        <v>71642</v>
      </c>
      <c r="E14" s="114">
        <v>279129</v>
      </c>
      <c r="F14" s="114">
        <v>1097881</v>
      </c>
    </row>
    <row r="15" spans="1:7" ht="9" customHeight="1" x14ac:dyDescent="0.2">
      <c r="A15" s="133" t="s">
        <v>62</v>
      </c>
      <c r="B15" s="114">
        <v>398730</v>
      </c>
      <c r="C15" s="114">
        <v>55620</v>
      </c>
      <c r="D15" s="114">
        <v>43433</v>
      </c>
      <c r="E15" s="114">
        <v>191986</v>
      </c>
      <c r="F15" s="114">
        <v>689769</v>
      </c>
    </row>
    <row r="16" spans="1:7" s="264" customFormat="1" ht="9" customHeight="1" thickBot="1" x14ac:dyDescent="0.25">
      <c r="A16" s="176" t="s">
        <v>204</v>
      </c>
      <c r="B16" s="177">
        <v>1806576</v>
      </c>
      <c r="C16" s="177">
        <v>335306</v>
      </c>
      <c r="D16" s="177">
        <v>134712</v>
      </c>
      <c r="E16" s="177">
        <v>1192409</v>
      </c>
      <c r="F16" s="177">
        <v>3469003</v>
      </c>
    </row>
    <row r="17" spans="1:6" ht="9" customHeight="1" x14ac:dyDescent="0.2">
      <c r="A17" s="292" t="s">
        <v>2</v>
      </c>
      <c r="B17" s="291">
        <v>55776725</v>
      </c>
      <c r="C17" s="291">
        <v>15194797</v>
      </c>
      <c r="D17" s="291">
        <v>5549710</v>
      </c>
      <c r="E17" s="291">
        <v>39448348</v>
      </c>
      <c r="F17" s="291">
        <v>115969580</v>
      </c>
    </row>
    <row r="18" spans="1:6" ht="9" customHeight="1" x14ac:dyDescent="0.2">
      <c r="A18" s="176"/>
      <c r="B18" s="175"/>
      <c r="C18" s="175"/>
      <c r="D18" s="175"/>
      <c r="E18" s="175"/>
      <c r="F18" s="175"/>
    </row>
    <row r="19" spans="1:6" ht="9" customHeight="1" x14ac:dyDescent="0.2">
      <c r="A19" s="444" t="s">
        <v>365</v>
      </c>
      <c r="B19" s="444"/>
      <c r="C19" s="154"/>
      <c r="D19" s="154"/>
      <c r="E19" s="154"/>
      <c r="F19" s="154"/>
    </row>
    <row r="20" spans="1:6" ht="9" customHeight="1" x14ac:dyDescent="0.2">
      <c r="A20" s="53" t="s">
        <v>266</v>
      </c>
      <c r="B20" s="130">
        <f>(B8/$F8)*100</f>
        <v>46.969032997310421</v>
      </c>
      <c r="C20" s="130">
        <f t="shared" ref="C20:F20" si="0">(C8/$F8)*100</f>
        <v>12.787370039158203</v>
      </c>
      <c r="D20" s="130">
        <f t="shared" si="0"/>
        <v>4.4379569261794023</v>
      </c>
      <c r="E20" s="130">
        <f t="shared" si="0"/>
        <v>35.805640037351978</v>
      </c>
      <c r="F20" s="130">
        <f t="shared" si="0"/>
        <v>100</v>
      </c>
    </row>
    <row r="21" spans="1:6" ht="9" customHeight="1" x14ac:dyDescent="0.2">
      <c r="A21" s="112" t="s">
        <v>267</v>
      </c>
      <c r="B21" s="138">
        <f t="shared" ref="B21:F21" si="1">(B9/$F9)*100</f>
        <v>54.947518841644239</v>
      </c>
      <c r="C21" s="138">
        <f t="shared" si="1"/>
        <v>15.017658547210576</v>
      </c>
      <c r="D21" s="138">
        <f t="shared" si="1"/>
        <v>6.8983469363037164</v>
      </c>
      <c r="E21" s="138">
        <f t="shared" si="1"/>
        <v>23.136475674841471</v>
      </c>
      <c r="F21" s="139">
        <f t="shared" si="1"/>
        <v>100</v>
      </c>
    </row>
    <row r="22" spans="1:6" ht="9" customHeight="1" x14ac:dyDescent="0.2">
      <c r="A22" s="133" t="s">
        <v>63</v>
      </c>
      <c r="B22" s="132">
        <f t="shared" ref="B22:F22" si="2">(B10/$F10)*100</f>
        <v>57.535038070720489</v>
      </c>
      <c r="C22" s="132">
        <f t="shared" si="2"/>
        <v>18.57889787701718</v>
      </c>
      <c r="D22" s="132">
        <f t="shared" si="2"/>
        <v>10.348776247574985</v>
      </c>
      <c r="E22" s="132">
        <f t="shared" si="2"/>
        <v>13.537287804687349</v>
      </c>
      <c r="F22" s="140">
        <f t="shared" si="2"/>
        <v>100</v>
      </c>
    </row>
    <row r="23" spans="1:6" ht="9" customHeight="1" x14ac:dyDescent="0.2">
      <c r="A23" s="133" t="s">
        <v>67</v>
      </c>
      <c r="B23" s="132">
        <f t="shared" ref="B23:F23" si="3">(B11/$F11)*100</f>
        <v>63.667868100250132</v>
      </c>
      <c r="C23" s="132">
        <f t="shared" si="3"/>
        <v>9.754771990648976</v>
      </c>
      <c r="D23" s="132">
        <f t="shared" si="3"/>
        <v>4.3248607713468719</v>
      </c>
      <c r="E23" s="132">
        <f t="shared" si="3"/>
        <v>22.252499137754018</v>
      </c>
      <c r="F23" s="140">
        <f t="shared" si="3"/>
        <v>100</v>
      </c>
    </row>
    <row r="24" spans="1:6" ht="9" customHeight="1" x14ac:dyDescent="0.2">
      <c r="A24" s="133" t="s">
        <v>65</v>
      </c>
      <c r="B24" s="132">
        <f t="shared" ref="B24:F24" si="4">(B12/$F12)*100</f>
        <v>40.187055720310568</v>
      </c>
      <c r="C24" s="132">
        <f t="shared" si="4"/>
        <v>25.870497593252161</v>
      </c>
      <c r="D24" s="132">
        <f t="shared" si="4"/>
        <v>7.3462587365691538</v>
      </c>
      <c r="E24" s="132">
        <f t="shared" si="4"/>
        <v>26.59618794986811</v>
      </c>
      <c r="F24" s="140">
        <f t="shared" si="4"/>
        <v>100</v>
      </c>
    </row>
    <row r="25" spans="1:6" ht="9" customHeight="1" x14ac:dyDescent="0.2">
      <c r="A25" s="133" t="s">
        <v>64</v>
      </c>
      <c r="B25" s="132">
        <f t="shared" ref="B25:F25" si="5">(B13/$F13)*100</f>
        <v>47.230525393802047</v>
      </c>
      <c r="C25" s="132">
        <f t="shared" si="5"/>
        <v>22.52283565281466</v>
      </c>
      <c r="D25" s="132">
        <f t="shared" si="5"/>
        <v>12.106545525324288</v>
      </c>
      <c r="E25" s="132">
        <f t="shared" si="5"/>
        <v>18.140093428059004</v>
      </c>
      <c r="F25" s="140">
        <f t="shared" si="5"/>
        <v>100</v>
      </c>
    </row>
    <row r="26" spans="1:6" ht="9" customHeight="1" x14ac:dyDescent="0.2">
      <c r="A26" s="133" t="s">
        <v>66</v>
      </c>
      <c r="B26" s="132">
        <f t="shared" ref="B26:F26" si="6">(B14/$F14)*100</f>
        <v>50.976563033698554</v>
      </c>
      <c r="C26" s="132">
        <f t="shared" si="6"/>
        <v>17.073617268173873</v>
      </c>
      <c r="D26" s="132">
        <f t="shared" si="6"/>
        <v>6.5254795373997725</v>
      </c>
      <c r="E26" s="132">
        <f t="shared" si="6"/>
        <v>25.424340160727805</v>
      </c>
      <c r="F26" s="140">
        <f t="shared" si="6"/>
        <v>100</v>
      </c>
    </row>
    <row r="27" spans="1:6" ht="9" customHeight="1" x14ac:dyDescent="0.2">
      <c r="A27" s="133" t="s">
        <v>62</v>
      </c>
      <c r="B27" s="132">
        <f t="shared" ref="B27:F27" si="7">(B15/$F15)*100</f>
        <v>57.806309068688208</v>
      </c>
      <c r="C27" s="132">
        <f t="shared" si="7"/>
        <v>8.0635691079187382</v>
      </c>
      <c r="D27" s="132">
        <f t="shared" si="7"/>
        <v>6.2967457221185645</v>
      </c>
      <c r="E27" s="132">
        <f t="shared" si="7"/>
        <v>27.833376101274489</v>
      </c>
      <c r="F27" s="140">
        <f t="shared" si="7"/>
        <v>100</v>
      </c>
    </row>
    <row r="28" spans="1:6" s="264" customFormat="1" ht="9" customHeight="1" thickBot="1" x14ac:dyDescent="0.25">
      <c r="A28" s="133" t="s">
        <v>204</v>
      </c>
      <c r="B28" s="132">
        <f t="shared" ref="B28:F28" si="8">(B16/$F16)*100</f>
        <v>52.07767188440021</v>
      </c>
      <c r="C28" s="132">
        <f t="shared" si="8"/>
        <v>9.6657742873096399</v>
      </c>
      <c r="D28" s="132">
        <f t="shared" si="8"/>
        <v>3.8833059527478073</v>
      </c>
      <c r="E28" s="132">
        <f t="shared" si="8"/>
        <v>34.37324787554234</v>
      </c>
      <c r="F28" s="140">
        <f t="shared" si="8"/>
        <v>100</v>
      </c>
    </row>
    <row r="29" spans="1:6" ht="9" customHeight="1" x14ac:dyDescent="0.2">
      <c r="A29" s="292" t="s">
        <v>211</v>
      </c>
      <c r="B29" s="293">
        <f t="shared" ref="B29:F29" si="9">(B17/$F17)*100</f>
        <v>48.095996381119946</v>
      </c>
      <c r="C29" s="293">
        <f t="shared" si="9"/>
        <v>13.102398922200114</v>
      </c>
      <c r="D29" s="293">
        <f t="shared" si="9"/>
        <v>4.7854877115188303</v>
      </c>
      <c r="E29" s="293">
        <f t="shared" si="9"/>
        <v>34.016116985161112</v>
      </c>
      <c r="F29" s="293">
        <f t="shared" si="9"/>
        <v>100</v>
      </c>
    </row>
    <row r="30" spans="1:6" ht="32.25" customHeight="1" x14ac:dyDescent="0.2">
      <c r="A30" s="429" t="s">
        <v>457</v>
      </c>
      <c r="B30" s="427"/>
      <c r="C30" s="427"/>
      <c r="D30" s="427"/>
      <c r="E30" s="427"/>
      <c r="F30" s="427"/>
    </row>
    <row r="31" spans="1:6" ht="10.5" customHeight="1" x14ac:dyDescent="0.2">
      <c r="A31" s="429" t="s">
        <v>576</v>
      </c>
      <c r="B31" s="427"/>
      <c r="C31" s="427"/>
      <c r="D31" s="427"/>
      <c r="E31" s="427"/>
      <c r="F31" s="427"/>
    </row>
    <row r="32" spans="1:6" ht="18" customHeight="1" x14ac:dyDescent="0.15">
      <c r="A32" s="401"/>
      <c r="B32" s="401"/>
      <c r="C32" s="401"/>
      <c r="D32" s="401"/>
      <c r="E32" s="401"/>
      <c r="F32" s="401"/>
    </row>
    <row r="33" spans="1:6" ht="12.75" customHeight="1" x14ac:dyDescent="0.2">
      <c r="A33" s="61"/>
      <c r="B33" s="61"/>
      <c r="C33" s="61"/>
      <c r="D33" s="61"/>
      <c r="E33" s="61"/>
      <c r="F33" s="61"/>
    </row>
    <row r="34" spans="1:6" ht="27" customHeight="1" x14ac:dyDescent="0.2"/>
    <row r="35" spans="1:6" ht="13.5" customHeight="1" x14ac:dyDescent="0.2"/>
    <row r="42" spans="1:6" ht="12.75" customHeight="1" x14ac:dyDescent="0.2"/>
    <row r="44" spans="1:6" ht="13.5" customHeight="1" x14ac:dyDescent="0.2"/>
    <row r="50" ht="12.75" customHeight="1" x14ac:dyDescent="0.2"/>
    <row r="52" ht="13.5" customHeight="1" x14ac:dyDescent="0.2"/>
    <row r="54" ht="12.75" customHeight="1" x14ac:dyDescent="0.2"/>
    <row r="63" ht="12.75" customHeight="1" x14ac:dyDescent="0.2"/>
    <row r="65" ht="13.5" customHeight="1" x14ac:dyDescent="0.2"/>
    <row r="67" ht="12.75" customHeight="1" x14ac:dyDescent="0.2"/>
  </sheetData>
  <mergeCells count="12">
    <mergeCell ref="A1:F1"/>
    <mergeCell ref="A2:F2"/>
    <mergeCell ref="A19:B19"/>
    <mergeCell ref="A32:F32"/>
    <mergeCell ref="A31:F31"/>
    <mergeCell ref="A3:F3"/>
    <mergeCell ref="A4:F4"/>
    <mergeCell ref="A5:F5"/>
    <mergeCell ref="B6:D6"/>
    <mergeCell ref="E6:E7"/>
    <mergeCell ref="F6:F7"/>
    <mergeCell ref="A30:F30"/>
  </mergeCells>
  <phoneticPr fontId="3" type="noConversion"/>
  <pageMargins left="1.05" right="1.05" top="0.5" bottom="0.25" header="0" footer="0"/>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GridLines="0" view="pageLayout" zoomScale="130" zoomScaleNormal="100" zoomScaleSheetLayoutView="100" zoomScalePageLayoutView="130" workbookViewId="0">
      <selection sqref="A1:E1"/>
    </sheetView>
  </sheetViews>
  <sheetFormatPr defaultRowHeight="8.25" x14ac:dyDescent="0.2"/>
  <cols>
    <col min="1" max="1" width="12.5703125" style="33" customWidth="1"/>
    <col min="2" max="3" width="10.5703125" style="33" customWidth="1"/>
    <col min="4" max="4" width="10.42578125" style="33" customWidth="1"/>
    <col min="5" max="5" width="10.5703125" style="33" customWidth="1"/>
    <col min="6" max="6" width="11.5703125" style="33" bestFit="1" customWidth="1"/>
    <col min="7" max="16384" width="9.140625" style="33"/>
  </cols>
  <sheetData>
    <row r="1" spans="1:6" ht="10.5" customHeight="1" x14ac:dyDescent="0.2">
      <c r="A1" s="411" t="s">
        <v>368</v>
      </c>
      <c r="B1" s="411"/>
      <c r="C1" s="411"/>
      <c r="D1" s="411"/>
      <c r="E1" s="411"/>
    </row>
    <row r="2" spans="1:6" ht="21.75" customHeight="1" x14ac:dyDescent="0.2">
      <c r="A2" s="388" t="s">
        <v>466</v>
      </c>
      <c r="B2" s="388"/>
      <c r="C2" s="388"/>
      <c r="D2" s="388"/>
      <c r="E2" s="388"/>
    </row>
    <row r="3" spans="1:6" ht="18" customHeight="1" x14ac:dyDescent="0.2">
      <c r="A3" s="397" t="s">
        <v>511</v>
      </c>
      <c r="B3" s="397"/>
      <c r="C3" s="397"/>
      <c r="D3" s="397"/>
      <c r="E3" s="397"/>
    </row>
    <row r="4" spans="1:6" ht="7.5" customHeight="1" x14ac:dyDescent="0.2">
      <c r="A4" s="393"/>
      <c r="B4" s="393"/>
      <c r="C4" s="393"/>
      <c r="D4" s="393"/>
      <c r="E4" s="393"/>
    </row>
    <row r="5" spans="1:6" ht="18" customHeight="1" x14ac:dyDescent="0.2">
      <c r="A5" s="408" t="s">
        <v>512</v>
      </c>
      <c r="B5" s="444"/>
      <c r="C5" s="444"/>
      <c r="D5" s="444"/>
      <c r="E5" s="444"/>
    </row>
    <row r="6" spans="1:6" ht="18.75" customHeight="1" x14ac:dyDescent="0.15">
      <c r="B6" s="102" t="s">
        <v>248</v>
      </c>
      <c r="C6" s="102" t="s">
        <v>262</v>
      </c>
      <c r="D6" s="102" t="s">
        <v>249</v>
      </c>
      <c r="E6" s="102" t="s">
        <v>2</v>
      </c>
      <c r="F6" s="143"/>
    </row>
    <row r="7" spans="1:6" ht="9" customHeight="1" x14ac:dyDescent="0.2">
      <c r="A7" s="53" t="s">
        <v>266</v>
      </c>
      <c r="B7" s="129">
        <v>31575864</v>
      </c>
      <c r="C7" s="129">
        <v>25205933</v>
      </c>
      <c r="D7" s="129">
        <v>7148624</v>
      </c>
      <c r="E7" s="129">
        <v>63930421</v>
      </c>
    </row>
    <row r="8" spans="1:6" ht="9" customHeight="1" x14ac:dyDescent="0.2">
      <c r="A8" s="53" t="s">
        <v>267</v>
      </c>
      <c r="B8" s="129">
        <v>3739024</v>
      </c>
      <c r="C8" s="129">
        <v>5833702</v>
      </c>
      <c r="D8" s="129">
        <v>3018085</v>
      </c>
      <c r="E8" s="129">
        <v>12590811</v>
      </c>
    </row>
    <row r="9" spans="1:6" ht="9.75" customHeight="1" x14ac:dyDescent="0.2">
      <c r="A9" s="133" t="s">
        <v>63</v>
      </c>
      <c r="B9" s="131">
        <v>640507</v>
      </c>
      <c r="C9" s="131">
        <v>1648003</v>
      </c>
      <c r="D9" s="131">
        <v>1427136</v>
      </c>
      <c r="E9" s="131">
        <v>3715646</v>
      </c>
    </row>
    <row r="10" spans="1:6" ht="9.75" customHeight="1" x14ac:dyDescent="0.2">
      <c r="A10" s="133" t="s">
        <v>67</v>
      </c>
      <c r="B10" s="131">
        <v>957685</v>
      </c>
      <c r="C10" s="131">
        <v>1595004</v>
      </c>
      <c r="D10" s="131">
        <v>555873</v>
      </c>
      <c r="E10" s="131">
        <v>3108562</v>
      </c>
    </row>
    <row r="11" spans="1:6" ht="9.75" customHeight="1" x14ac:dyDescent="0.2">
      <c r="A11" s="133" t="s">
        <v>65</v>
      </c>
      <c r="B11" s="131">
        <v>419862</v>
      </c>
      <c r="C11" s="131">
        <v>592607</v>
      </c>
      <c r="D11" s="131">
        <v>218935</v>
      </c>
      <c r="E11" s="131">
        <v>1231404</v>
      </c>
    </row>
    <row r="12" spans="1:6" ht="9.75" customHeight="1" x14ac:dyDescent="0.2">
      <c r="A12" s="133" t="s">
        <v>64</v>
      </c>
      <c r="B12" s="131">
        <v>226353</v>
      </c>
      <c r="C12" s="131">
        <v>460290</v>
      </c>
      <c r="D12" s="131">
        <v>255427</v>
      </c>
      <c r="E12" s="131">
        <v>942070</v>
      </c>
    </row>
    <row r="13" spans="1:6" ht="9" customHeight="1" x14ac:dyDescent="0.2">
      <c r="A13" s="133" t="s">
        <v>66</v>
      </c>
      <c r="B13" s="131">
        <v>275244</v>
      </c>
      <c r="C13" s="131">
        <v>410304</v>
      </c>
      <c r="D13" s="131">
        <v>133204</v>
      </c>
      <c r="E13" s="131">
        <v>818752</v>
      </c>
    </row>
    <row r="14" spans="1:6" ht="9" customHeight="1" x14ac:dyDescent="0.2">
      <c r="A14" s="133" t="s">
        <v>62</v>
      </c>
      <c r="B14" s="131">
        <v>158387</v>
      </c>
      <c r="C14" s="131">
        <v>228269</v>
      </c>
      <c r="D14" s="131">
        <v>111127</v>
      </c>
      <c r="E14" s="131">
        <v>497783</v>
      </c>
    </row>
    <row r="15" spans="1:6" s="264" customFormat="1" ht="9" customHeight="1" thickBot="1" x14ac:dyDescent="0.25">
      <c r="A15" s="176" t="s">
        <v>204</v>
      </c>
      <c r="B15" s="179">
        <v>1060986</v>
      </c>
      <c r="C15" s="179">
        <v>899225</v>
      </c>
      <c r="D15" s="179">
        <v>316383</v>
      </c>
      <c r="E15" s="179">
        <v>2276594</v>
      </c>
    </row>
    <row r="16" spans="1:6" ht="9.75" customHeight="1" x14ac:dyDescent="0.2">
      <c r="A16" s="292" t="s">
        <v>2</v>
      </c>
      <c r="B16" s="294">
        <v>35314888</v>
      </c>
      <c r="C16" s="294">
        <v>31039635</v>
      </c>
      <c r="D16" s="294">
        <v>10166709</v>
      </c>
      <c r="E16" s="294">
        <v>76521232</v>
      </c>
      <c r="F16" s="276"/>
    </row>
    <row r="17" spans="1:6" ht="9" customHeight="1" x14ac:dyDescent="0.2">
      <c r="A17" s="295"/>
      <c r="B17" s="296"/>
      <c r="C17" s="296"/>
      <c r="D17" s="296"/>
      <c r="E17" s="296"/>
      <c r="F17" s="276"/>
    </row>
    <row r="18" spans="1:6" ht="8.25" customHeight="1" x14ac:dyDescent="0.2">
      <c r="A18" s="444" t="s">
        <v>365</v>
      </c>
      <c r="B18" s="444"/>
      <c r="C18" s="37"/>
      <c r="D18" s="37"/>
      <c r="E18" s="37"/>
    </row>
    <row r="19" spans="1:6" ht="9.75" customHeight="1" x14ac:dyDescent="0.2">
      <c r="A19" s="53" t="s">
        <v>266</v>
      </c>
      <c r="B19" s="178">
        <f>(B7/$E7)*100</f>
        <v>49.39098398867106</v>
      </c>
      <c r="C19" s="178">
        <f t="shared" ref="C19:E19" si="0">(C7/$E7)*100</f>
        <v>39.427134384114254</v>
      </c>
      <c r="D19" s="178">
        <f t="shared" si="0"/>
        <v>11.181881627214688</v>
      </c>
      <c r="E19" s="178">
        <f t="shared" si="0"/>
        <v>100</v>
      </c>
    </row>
    <row r="20" spans="1:6" ht="9.75" customHeight="1" x14ac:dyDescent="0.2">
      <c r="A20" s="112" t="s">
        <v>267</v>
      </c>
      <c r="B20" s="144">
        <f t="shared" ref="B20:E20" si="1">(B8/$E8)*100</f>
        <v>29.696450848162204</v>
      </c>
      <c r="C20" s="144">
        <f t="shared" si="1"/>
        <v>46.333012226138571</v>
      </c>
      <c r="D20" s="144">
        <f t="shared" si="1"/>
        <v>23.970536925699225</v>
      </c>
      <c r="E20" s="145">
        <f t="shared" si="1"/>
        <v>100</v>
      </c>
    </row>
    <row r="21" spans="1:6" ht="9" customHeight="1" x14ac:dyDescent="0.2">
      <c r="A21" s="133" t="s">
        <v>63</v>
      </c>
      <c r="B21" s="134">
        <f t="shared" ref="B21:E21" si="2">(B9/$E9)*100</f>
        <v>17.238106105909981</v>
      </c>
      <c r="C21" s="134">
        <f t="shared" si="2"/>
        <v>44.353068080220773</v>
      </c>
      <c r="D21" s="134">
        <f t="shared" si="2"/>
        <v>38.40882581386925</v>
      </c>
      <c r="E21" s="146">
        <f t="shared" si="2"/>
        <v>100</v>
      </c>
    </row>
    <row r="22" spans="1:6" ht="9" customHeight="1" x14ac:dyDescent="0.2">
      <c r="A22" s="133" t="s">
        <v>67</v>
      </c>
      <c r="B22" s="134">
        <f t="shared" ref="B22:E22" si="3">(B10/$E10)*100</f>
        <v>30.807974877129684</v>
      </c>
      <c r="C22" s="134">
        <f t="shared" si="3"/>
        <v>51.310026951368513</v>
      </c>
      <c r="D22" s="134">
        <f t="shared" si="3"/>
        <v>17.881998171501806</v>
      </c>
      <c r="E22" s="146">
        <f t="shared" si="3"/>
        <v>100</v>
      </c>
    </row>
    <row r="23" spans="1:6" ht="9" customHeight="1" x14ac:dyDescent="0.2">
      <c r="A23" s="133" t="s">
        <v>65</v>
      </c>
      <c r="B23" s="134">
        <f t="shared" ref="B23:E23" si="4">(B11/$E11)*100</f>
        <v>34.09620238362065</v>
      </c>
      <c r="C23" s="134">
        <f t="shared" si="4"/>
        <v>48.124498539878061</v>
      </c>
      <c r="D23" s="134">
        <f t="shared" si="4"/>
        <v>17.779299076501296</v>
      </c>
      <c r="E23" s="146">
        <f t="shared" si="4"/>
        <v>100</v>
      </c>
    </row>
    <row r="24" spans="1:6" ht="9.75" customHeight="1" x14ac:dyDescent="0.2">
      <c r="A24" s="133" t="s">
        <v>64</v>
      </c>
      <c r="B24" s="134">
        <f t="shared" ref="B24:E24" si="5">(B12/$E12)*100</f>
        <v>24.027195431337375</v>
      </c>
      <c r="C24" s="134">
        <f t="shared" si="5"/>
        <v>48.859426581888819</v>
      </c>
      <c r="D24" s="134">
        <f t="shared" si="5"/>
        <v>27.113377986773806</v>
      </c>
      <c r="E24" s="146">
        <f t="shared" si="5"/>
        <v>100</v>
      </c>
    </row>
    <row r="25" spans="1:6" ht="9.75" customHeight="1" x14ac:dyDescent="0.2">
      <c r="A25" s="133" t="s">
        <v>66</v>
      </c>
      <c r="B25" s="134">
        <f t="shared" ref="B25:E25" si="6">(B13/$E13)*100</f>
        <v>33.61750566716173</v>
      </c>
      <c r="C25" s="134">
        <f t="shared" si="6"/>
        <v>50.113343234581407</v>
      </c>
      <c r="D25" s="134">
        <f t="shared" si="6"/>
        <v>16.269151098256859</v>
      </c>
      <c r="E25" s="146">
        <f t="shared" si="6"/>
        <v>100</v>
      </c>
    </row>
    <row r="26" spans="1:6" ht="9.75" customHeight="1" x14ac:dyDescent="0.2">
      <c r="A26" s="133" t="s">
        <v>62</v>
      </c>
      <c r="B26" s="134">
        <f t="shared" ref="B26:E26" si="7">(B14/$E14)*100</f>
        <v>31.818483154306193</v>
      </c>
      <c r="C26" s="134">
        <f t="shared" si="7"/>
        <v>45.857130516711095</v>
      </c>
      <c r="D26" s="134">
        <f t="shared" si="7"/>
        <v>22.324386328982708</v>
      </c>
      <c r="E26" s="146">
        <f t="shared" si="7"/>
        <v>100</v>
      </c>
    </row>
    <row r="27" spans="1:6" s="264" customFormat="1" ht="9.75" customHeight="1" thickBot="1" x14ac:dyDescent="0.25">
      <c r="A27" s="133" t="s">
        <v>204</v>
      </c>
      <c r="B27" s="267">
        <f t="shared" ref="B27:E27" si="8">(B15/$E15)*100</f>
        <v>46.604093659211962</v>
      </c>
      <c r="C27" s="267">
        <f t="shared" si="8"/>
        <v>39.498698494329687</v>
      </c>
      <c r="D27" s="267">
        <f t="shared" si="8"/>
        <v>13.89720784645835</v>
      </c>
      <c r="E27" s="268">
        <f t="shared" si="8"/>
        <v>100</v>
      </c>
    </row>
    <row r="28" spans="1:6" ht="9" customHeight="1" x14ac:dyDescent="0.2">
      <c r="A28" s="292" t="s">
        <v>211</v>
      </c>
      <c r="B28" s="297">
        <f t="shared" ref="B28:E28" si="9">(B16/$E16)*100</f>
        <v>46.150443578848808</v>
      </c>
      <c r="C28" s="297">
        <f t="shared" si="9"/>
        <v>40.563428199901438</v>
      </c>
      <c r="D28" s="297">
        <f t="shared" si="9"/>
        <v>13.286128221249758</v>
      </c>
      <c r="E28" s="297">
        <f t="shared" si="9"/>
        <v>100</v>
      </c>
      <c r="F28" s="276"/>
    </row>
    <row r="29" spans="1:6" ht="32.25" customHeight="1" x14ac:dyDescent="0.2">
      <c r="A29" s="395" t="s">
        <v>458</v>
      </c>
      <c r="B29" s="398"/>
      <c r="C29" s="398"/>
      <c r="D29" s="398"/>
      <c r="E29" s="398"/>
    </row>
    <row r="30" spans="1:6" ht="21" customHeight="1" x14ac:dyDescent="0.2">
      <c r="A30" s="395" t="s">
        <v>579</v>
      </c>
      <c r="B30" s="398"/>
      <c r="C30" s="398"/>
      <c r="D30" s="398"/>
      <c r="E30" s="398"/>
    </row>
    <row r="31" spans="1:6" ht="18" customHeight="1" x14ac:dyDescent="0.15">
      <c r="A31" s="401"/>
      <c r="B31" s="401"/>
      <c r="C31" s="401"/>
      <c r="D31" s="401"/>
      <c r="E31" s="401"/>
    </row>
    <row r="32" spans="1:6" ht="13.5" customHeight="1" x14ac:dyDescent="0.2"/>
    <row r="34" ht="13.5" customHeight="1" x14ac:dyDescent="0.2"/>
    <row r="35" ht="36.75" customHeight="1" x14ac:dyDescent="0.2"/>
    <row r="37" ht="24" customHeight="1" x14ac:dyDescent="0.2"/>
    <row r="41" ht="12.75" customHeight="1" x14ac:dyDescent="0.2"/>
    <row r="43" ht="13.5" customHeight="1" x14ac:dyDescent="0.2"/>
    <row r="45" ht="12.75" customHeight="1" x14ac:dyDescent="0.2"/>
    <row r="54" ht="12.75" customHeight="1" x14ac:dyDescent="0.2"/>
    <row r="56" ht="13.5" customHeight="1" x14ac:dyDescent="0.2"/>
    <row r="58" ht="12.75" customHeight="1" x14ac:dyDescent="0.2"/>
    <row r="67" ht="12.75" customHeight="1" x14ac:dyDescent="0.2"/>
    <row r="69" ht="13.5" customHeight="1" x14ac:dyDescent="0.2"/>
  </sheetData>
  <mergeCells count="9">
    <mergeCell ref="A1:E1"/>
    <mergeCell ref="A31:E31"/>
    <mergeCell ref="A2:E2"/>
    <mergeCell ref="A4:E4"/>
    <mergeCell ref="A5:E5"/>
    <mergeCell ref="A30:E30"/>
    <mergeCell ref="A29:E29"/>
    <mergeCell ref="A3:E3"/>
    <mergeCell ref="A18:B18"/>
  </mergeCells>
  <phoneticPr fontId="3" type="noConversion"/>
  <pageMargins left="1.05" right="1.05" top="0.5" bottom="0.25" header="0" footer="0"/>
  <pageSetup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showGridLines="0" view="pageLayout" zoomScale="130" zoomScaleNormal="130" zoomScaleSheetLayoutView="100" zoomScalePageLayoutView="130" workbookViewId="0">
      <selection sqref="A1:E1"/>
    </sheetView>
  </sheetViews>
  <sheetFormatPr defaultRowHeight="8.25" x14ac:dyDescent="0.2"/>
  <cols>
    <col min="1" max="1" width="12.42578125" style="33" customWidth="1"/>
    <col min="2" max="2" width="10.5703125" style="33" customWidth="1"/>
    <col min="3" max="3" width="10.7109375" style="33" customWidth="1"/>
    <col min="4" max="5" width="10.5703125" style="33" customWidth="1"/>
    <col min="6" max="6" width="11.5703125" style="33" bestFit="1" customWidth="1"/>
    <col min="7" max="16384" width="9.140625" style="33"/>
  </cols>
  <sheetData>
    <row r="1" spans="1:5" ht="10.5" customHeight="1" x14ac:dyDescent="0.2">
      <c r="A1" s="411" t="s">
        <v>369</v>
      </c>
      <c r="B1" s="411"/>
      <c r="C1" s="411"/>
      <c r="D1" s="411"/>
      <c r="E1" s="411"/>
    </row>
    <row r="2" spans="1:5" ht="21.75" customHeight="1" x14ac:dyDescent="0.2">
      <c r="A2" s="388" t="s">
        <v>485</v>
      </c>
      <c r="B2" s="388"/>
      <c r="C2" s="388"/>
      <c r="D2" s="388"/>
      <c r="E2" s="388"/>
    </row>
    <row r="3" spans="1:5" ht="18" customHeight="1" x14ac:dyDescent="0.2">
      <c r="A3" s="397" t="s">
        <v>513</v>
      </c>
      <c r="B3" s="397"/>
      <c r="C3" s="397"/>
      <c r="D3" s="397"/>
      <c r="E3" s="397"/>
    </row>
    <row r="4" spans="1:5" ht="7.5" customHeight="1" x14ac:dyDescent="0.2">
      <c r="A4" s="393"/>
      <c r="B4" s="393"/>
      <c r="C4" s="393"/>
      <c r="D4" s="393"/>
      <c r="E4" s="393"/>
    </row>
    <row r="5" spans="1:5" ht="18" customHeight="1" x14ac:dyDescent="0.2">
      <c r="A5" s="408" t="s">
        <v>514</v>
      </c>
      <c r="B5" s="444"/>
      <c r="C5" s="444"/>
      <c r="D5" s="444"/>
      <c r="E5" s="444"/>
    </row>
    <row r="6" spans="1:5" ht="18.75" customHeight="1" x14ac:dyDescent="0.15">
      <c r="B6" s="192" t="s">
        <v>416</v>
      </c>
      <c r="C6" s="102" t="s">
        <v>38</v>
      </c>
      <c r="D6" s="102" t="s">
        <v>39</v>
      </c>
      <c r="E6" s="102" t="s">
        <v>2</v>
      </c>
    </row>
    <row r="7" spans="1:5" ht="9" customHeight="1" x14ac:dyDescent="0.2">
      <c r="A7" s="53" t="s">
        <v>266</v>
      </c>
      <c r="B7" s="129">
        <v>62723926</v>
      </c>
      <c r="C7" s="129">
        <v>5495062</v>
      </c>
      <c r="D7" s="129">
        <v>2842568</v>
      </c>
      <c r="E7" s="129">
        <v>71061556</v>
      </c>
    </row>
    <row r="8" spans="1:5" ht="9" customHeight="1" x14ac:dyDescent="0.2">
      <c r="A8" s="53" t="s">
        <v>267</v>
      </c>
      <c r="B8" s="129">
        <v>2231219</v>
      </c>
      <c r="C8" s="129">
        <v>98401</v>
      </c>
      <c r="D8" s="129">
        <v>241021</v>
      </c>
      <c r="E8" s="129">
        <v>2570641</v>
      </c>
    </row>
    <row r="9" spans="1:5" ht="9.75" customHeight="1" x14ac:dyDescent="0.2">
      <c r="A9" s="133" t="s">
        <v>63</v>
      </c>
      <c r="B9" s="131">
        <v>655624</v>
      </c>
      <c r="C9" s="131">
        <v>23898</v>
      </c>
      <c r="D9" s="131">
        <v>76098</v>
      </c>
      <c r="E9" s="131">
        <v>755620</v>
      </c>
    </row>
    <row r="10" spans="1:5" ht="8.25" customHeight="1" x14ac:dyDescent="0.2">
      <c r="A10" s="133" t="s">
        <v>67</v>
      </c>
      <c r="B10" s="131">
        <v>593209</v>
      </c>
      <c r="C10" s="131">
        <v>24820</v>
      </c>
      <c r="D10" s="131">
        <v>53147</v>
      </c>
      <c r="E10" s="131">
        <v>671176</v>
      </c>
    </row>
    <row r="11" spans="1:5" ht="9" customHeight="1" x14ac:dyDescent="0.2">
      <c r="A11" s="133" t="s">
        <v>65</v>
      </c>
      <c r="B11" s="131">
        <v>174418</v>
      </c>
      <c r="C11" s="131">
        <v>17471</v>
      </c>
      <c r="D11" s="131">
        <v>32276</v>
      </c>
      <c r="E11" s="131">
        <v>224165</v>
      </c>
    </row>
    <row r="12" spans="1:5" ht="9" customHeight="1" x14ac:dyDescent="0.2">
      <c r="A12" s="133" t="s">
        <v>64</v>
      </c>
      <c r="B12" s="131">
        <v>141763</v>
      </c>
      <c r="C12" s="131">
        <v>12392</v>
      </c>
      <c r="D12" s="131">
        <v>28865</v>
      </c>
      <c r="E12" s="131">
        <v>183020</v>
      </c>
    </row>
    <row r="13" spans="1:5" ht="9" customHeight="1" x14ac:dyDescent="0.2">
      <c r="A13" s="133" t="s">
        <v>66</v>
      </c>
      <c r="B13" s="131">
        <v>140552</v>
      </c>
      <c r="C13" s="131">
        <v>6831</v>
      </c>
      <c r="D13" s="131">
        <v>12068</v>
      </c>
      <c r="E13" s="131">
        <v>159451</v>
      </c>
    </row>
    <row r="14" spans="1:5" ht="9" customHeight="1" x14ac:dyDescent="0.2">
      <c r="A14" s="133" t="s">
        <v>62</v>
      </c>
      <c r="B14" s="131">
        <v>114015</v>
      </c>
      <c r="C14" s="131">
        <v>2539</v>
      </c>
      <c r="D14" s="131">
        <v>6091</v>
      </c>
      <c r="E14" s="131">
        <v>122645</v>
      </c>
    </row>
    <row r="15" spans="1:5" s="264" customFormat="1" ht="9" customHeight="1" thickBot="1" x14ac:dyDescent="0.25">
      <c r="A15" s="176" t="s">
        <v>204</v>
      </c>
      <c r="B15" s="179">
        <v>411638</v>
      </c>
      <c r="C15" s="179">
        <v>10450</v>
      </c>
      <c r="D15" s="179">
        <v>32476</v>
      </c>
      <c r="E15" s="179">
        <v>454564</v>
      </c>
    </row>
    <row r="16" spans="1:5" ht="9" customHeight="1" x14ac:dyDescent="0.2">
      <c r="A16" s="292" t="s">
        <v>2</v>
      </c>
      <c r="B16" s="294">
        <v>64955145</v>
      </c>
      <c r="C16" s="294">
        <v>5593463</v>
      </c>
      <c r="D16" s="294">
        <v>3083589</v>
      </c>
      <c r="E16" s="294">
        <v>73632197</v>
      </c>
    </row>
    <row r="17" spans="1:6" ht="9" customHeight="1" x14ac:dyDescent="0.2">
      <c r="A17" s="176"/>
      <c r="B17" s="179"/>
      <c r="C17" s="179"/>
      <c r="D17" s="179"/>
      <c r="E17" s="179"/>
    </row>
    <row r="18" spans="1:6" ht="9" customHeight="1" x14ac:dyDescent="0.2">
      <c r="A18" s="445" t="s">
        <v>365</v>
      </c>
      <c r="B18" s="445"/>
      <c r="C18" s="37"/>
      <c r="D18" s="37"/>
      <c r="E18" s="37"/>
    </row>
    <row r="19" spans="1:6" ht="9" customHeight="1" x14ac:dyDescent="0.2">
      <c r="A19" s="53" t="s">
        <v>266</v>
      </c>
      <c r="B19" s="178">
        <f>(B7/$E7)*100</f>
        <v>88.267031473389068</v>
      </c>
      <c r="C19" s="178">
        <f t="shared" ref="C19:E19" si="0">(C7/$E7)*100</f>
        <v>7.7328196978968489</v>
      </c>
      <c r="D19" s="178">
        <f t="shared" si="0"/>
        <v>4.0001488287140798</v>
      </c>
      <c r="E19" s="178">
        <f t="shared" si="0"/>
        <v>100</v>
      </c>
    </row>
    <row r="20" spans="1:6" ht="9" customHeight="1" x14ac:dyDescent="0.2">
      <c r="A20" s="112" t="s">
        <v>267</v>
      </c>
      <c r="B20" s="144">
        <f t="shared" ref="B20:E20" si="1">(B8/$E8)*100</f>
        <v>86.796211528564271</v>
      </c>
      <c r="C20" s="144">
        <f t="shared" si="1"/>
        <v>3.8278779495075357</v>
      </c>
      <c r="D20" s="144">
        <f t="shared" si="1"/>
        <v>9.3759105219281871</v>
      </c>
      <c r="E20" s="147">
        <f t="shared" si="1"/>
        <v>100</v>
      </c>
    </row>
    <row r="21" spans="1:6" ht="9.75" customHeight="1" x14ac:dyDescent="0.2">
      <c r="A21" s="133" t="s">
        <v>63</v>
      </c>
      <c r="B21" s="134">
        <f t="shared" ref="B21:E21" si="2">(B9/$E9)*100</f>
        <v>86.76636404541965</v>
      </c>
      <c r="C21" s="134">
        <f t="shared" si="2"/>
        <v>3.1627008284587492</v>
      </c>
      <c r="D21" s="134">
        <f t="shared" si="2"/>
        <v>10.070935126121595</v>
      </c>
      <c r="E21" s="148">
        <f t="shared" si="2"/>
        <v>100</v>
      </c>
    </row>
    <row r="22" spans="1:6" ht="9" customHeight="1" x14ac:dyDescent="0.2">
      <c r="A22" s="133" t="s">
        <v>67</v>
      </c>
      <c r="B22" s="134">
        <f t="shared" ref="B22:E22" si="3">(B10/$E10)*100</f>
        <v>88.383523844714347</v>
      </c>
      <c r="C22" s="134">
        <f t="shared" si="3"/>
        <v>3.6979868171686712</v>
      </c>
      <c r="D22" s="134">
        <f t="shared" si="3"/>
        <v>7.9184893381169772</v>
      </c>
      <c r="E22" s="148">
        <f t="shared" si="3"/>
        <v>100</v>
      </c>
    </row>
    <row r="23" spans="1:6" ht="9.75" customHeight="1" x14ac:dyDescent="0.2">
      <c r="A23" s="133" t="s">
        <v>65</v>
      </c>
      <c r="B23" s="134">
        <f t="shared" ref="B23:E23" si="4">(B11/$E11)*100</f>
        <v>77.807864742488803</v>
      </c>
      <c r="C23" s="134">
        <f t="shared" si="4"/>
        <v>7.7938125934021816</v>
      </c>
      <c r="D23" s="134">
        <f t="shared" si="4"/>
        <v>14.398322664109026</v>
      </c>
      <c r="E23" s="148">
        <f t="shared" si="4"/>
        <v>100</v>
      </c>
    </row>
    <row r="24" spans="1:6" ht="9.75" customHeight="1" x14ac:dyDescent="0.2">
      <c r="A24" s="133" t="s">
        <v>64</v>
      </c>
      <c r="B24" s="134">
        <f t="shared" ref="B24:E24" si="5">(B12/$E12)*100</f>
        <v>77.457654901103695</v>
      </c>
      <c r="C24" s="134">
        <f t="shared" si="5"/>
        <v>6.7708447164244348</v>
      </c>
      <c r="D24" s="134">
        <f t="shared" si="5"/>
        <v>15.771500382471862</v>
      </c>
      <c r="E24" s="148">
        <f t="shared" si="5"/>
        <v>100</v>
      </c>
    </row>
    <row r="25" spans="1:6" ht="9" customHeight="1" x14ac:dyDescent="0.2">
      <c r="A25" s="133" t="s">
        <v>66</v>
      </c>
      <c r="B25" s="134">
        <f t="shared" ref="B25:E25" si="6">(B13/$E13)*100</f>
        <v>88.147455958256771</v>
      </c>
      <c r="C25" s="134">
        <f t="shared" si="6"/>
        <v>4.2840747314221925</v>
      </c>
      <c r="D25" s="134">
        <f t="shared" si="6"/>
        <v>7.5684693103210394</v>
      </c>
      <c r="E25" s="148">
        <f t="shared" si="6"/>
        <v>100</v>
      </c>
    </row>
    <row r="26" spans="1:6" ht="9" customHeight="1" x14ac:dyDescent="0.2">
      <c r="A26" s="133" t="s">
        <v>62</v>
      </c>
      <c r="B26" s="134">
        <f t="shared" ref="B26:E26" si="7">(B14/$E14)*100</f>
        <v>92.963431040808842</v>
      </c>
      <c r="C26" s="134">
        <f t="shared" si="7"/>
        <v>2.0702026173101227</v>
      </c>
      <c r="D26" s="134">
        <f t="shared" si="7"/>
        <v>4.9663663418810389</v>
      </c>
      <c r="E26" s="148">
        <f t="shared" si="7"/>
        <v>100</v>
      </c>
    </row>
    <row r="27" spans="1:6" s="264" customFormat="1" ht="9" customHeight="1" thickBot="1" x14ac:dyDescent="0.25">
      <c r="A27" s="133" t="s">
        <v>204</v>
      </c>
      <c r="B27" s="267">
        <f t="shared" ref="B27:E27" si="8">(B15/$E15)*100</f>
        <v>90.556665288056251</v>
      </c>
      <c r="C27" s="267">
        <f t="shared" si="8"/>
        <v>2.2989062046268511</v>
      </c>
      <c r="D27" s="267">
        <f t="shared" si="8"/>
        <v>7.1444285073169009</v>
      </c>
      <c r="E27" s="241">
        <f t="shared" si="8"/>
        <v>100</v>
      </c>
    </row>
    <row r="28" spans="1:6" ht="9.75" customHeight="1" x14ac:dyDescent="0.2">
      <c r="A28" s="292" t="s">
        <v>211</v>
      </c>
      <c r="B28" s="297">
        <f t="shared" ref="B28:E28" si="9">(B16/$E16)*100</f>
        <v>88.215682332553513</v>
      </c>
      <c r="C28" s="297">
        <f t="shared" si="9"/>
        <v>7.5964907036523712</v>
      </c>
      <c r="D28" s="297">
        <f t="shared" si="9"/>
        <v>4.1878269637941132</v>
      </c>
      <c r="E28" s="297">
        <f t="shared" si="9"/>
        <v>100</v>
      </c>
      <c r="F28" s="276"/>
    </row>
    <row r="29" spans="1:6" ht="21" customHeight="1" x14ac:dyDescent="0.2">
      <c r="A29" s="429" t="s">
        <v>582</v>
      </c>
      <c r="B29" s="427"/>
      <c r="C29" s="427"/>
      <c r="D29" s="427"/>
      <c r="E29" s="427"/>
      <c r="F29" s="276"/>
    </row>
    <row r="30" spans="1:6" ht="21" customHeight="1" x14ac:dyDescent="0.2">
      <c r="A30" s="395" t="s">
        <v>579</v>
      </c>
      <c r="B30" s="398"/>
      <c r="C30" s="398"/>
      <c r="D30" s="398"/>
      <c r="E30" s="398"/>
    </row>
    <row r="31" spans="1:6" ht="18" customHeight="1" x14ac:dyDescent="0.15">
      <c r="A31" s="439"/>
      <c r="B31" s="439"/>
      <c r="C31" s="439"/>
      <c r="D31" s="439"/>
      <c r="E31" s="439"/>
    </row>
    <row r="33" spans="2:5" ht="12.75" customHeight="1" x14ac:dyDescent="0.2">
      <c r="B33" s="37"/>
      <c r="C33" s="37"/>
      <c r="D33" s="37"/>
      <c r="E33" s="37"/>
    </row>
    <row r="34" spans="2:5" x14ac:dyDescent="0.2">
      <c r="B34" s="37"/>
      <c r="C34" s="37"/>
      <c r="D34" s="37"/>
      <c r="E34" s="37"/>
    </row>
    <row r="35" spans="2:5" ht="13.5" customHeight="1" x14ac:dyDescent="0.2"/>
    <row r="38" spans="2:5" ht="24" customHeight="1" x14ac:dyDescent="0.2"/>
    <row r="41" spans="2:5" ht="12.75" customHeight="1" x14ac:dyDescent="0.2"/>
    <row r="43" spans="2:5" ht="13.5" customHeight="1" x14ac:dyDescent="0.2"/>
    <row r="45" spans="2:5" ht="12.75" customHeight="1" x14ac:dyDescent="0.2"/>
    <row r="49" ht="24" customHeight="1" x14ac:dyDescent="0.2"/>
    <row r="55" ht="12.75" customHeight="1" x14ac:dyDescent="0.2"/>
    <row r="57" ht="13.5" customHeight="1" x14ac:dyDescent="0.2"/>
    <row r="60" ht="24" customHeight="1" x14ac:dyDescent="0.2"/>
    <row r="63" ht="12.75" customHeight="1" x14ac:dyDescent="0.2"/>
    <row r="65" ht="13.5" customHeight="1" x14ac:dyDescent="0.2"/>
    <row r="67" ht="12.75" customHeight="1" x14ac:dyDescent="0.2"/>
    <row r="71" ht="24" customHeight="1" x14ac:dyDescent="0.2"/>
  </sheetData>
  <mergeCells count="9">
    <mergeCell ref="A1:E1"/>
    <mergeCell ref="A31:E31"/>
    <mergeCell ref="A18:B18"/>
    <mergeCell ref="A2:E2"/>
    <mergeCell ref="A4:E4"/>
    <mergeCell ref="A5:E5"/>
    <mergeCell ref="A30:E30"/>
    <mergeCell ref="A29:E29"/>
    <mergeCell ref="A3:E3"/>
  </mergeCells>
  <phoneticPr fontId="3" type="noConversion"/>
  <pageMargins left="1.05" right="1.05" top="0.5" bottom="0.25" header="0" footer="0"/>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showGridLines="0" view="pageLayout" zoomScale="130" zoomScaleNormal="100" zoomScaleSheetLayoutView="100" zoomScalePageLayoutView="130" workbookViewId="0">
      <selection sqref="A1:J1"/>
    </sheetView>
  </sheetViews>
  <sheetFormatPr defaultRowHeight="8.25" x14ac:dyDescent="0.2"/>
  <cols>
    <col min="1" max="1" width="13.28515625" style="203" customWidth="1"/>
    <col min="2" max="3" width="8.5703125" style="203" customWidth="1"/>
    <col min="4" max="4" width="8.7109375" style="203" customWidth="1"/>
    <col min="5" max="5" width="8.5703125" style="203" customWidth="1"/>
    <col min="6" max="6" width="0.85546875" style="209" customWidth="1"/>
    <col min="7" max="8" width="8.5703125" style="203" customWidth="1"/>
    <col min="9" max="9" width="8.7109375" style="203" customWidth="1"/>
    <col min="10" max="10" width="8.5703125" style="203" customWidth="1"/>
    <col min="11" max="16384" width="9.140625" style="203"/>
  </cols>
  <sheetData>
    <row r="1" spans="1:10" ht="10.5" customHeight="1" x14ac:dyDescent="0.2">
      <c r="A1" s="411" t="s">
        <v>370</v>
      </c>
      <c r="B1" s="411"/>
      <c r="C1" s="411"/>
      <c r="D1" s="411"/>
      <c r="E1" s="411"/>
      <c r="F1" s="411"/>
      <c r="G1" s="411"/>
      <c r="H1" s="411"/>
      <c r="I1" s="411"/>
      <c r="J1" s="411"/>
    </row>
    <row r="2" spans="1:10" ht="12.75" customHeight="1" x14ac:dyDescent="0.2">
      <c r="A2" s="388" t="s">
        <v>481</v>
      </c>
      <c r="B2" s="388"/>
      <c r="C2" s="388"/>
      <c r="D2" s="388"/>
      <c r="E2" s="388"/>
      <c r="F2" s="388"/>
      <c r="G2" s="388"/>
      <c r="H2" s="388"/>
      <c r="I2" s="388"/>
      <c r="J2" s="388"/>
    </row>
    <row r="3" spans="1:10" ht="28.5" customHeight="1" x14ac:dyDescent="0.2">
      <c r="A3" s="397" t="s">
        <v>515</v>
      </c>
      <c r="B3" s="397"/>
      <c r="C3" s="397"/>
      <c r="D3" s="397"/>
      <c r="E3" s="397"/>
      <c r="F3" s="397"/>
      <c r="G3" s="397"/>
      <c r="H3" s="397"/>
      <c r="I3" s="397"/>
      <c r="J3" s="397"/>
    </row>
    <row r="4" spans="1:10" ht="7.5" customHeight="1" x14ac:dyDescent="0.2">
      <c r="A4" s="393"/>
      <c r="B4" s="393"/>
      <c r="C4" s="393"/>
      <c r="D4" s="393"/>
      <c r="E4" s="393"/>
      <c r="F4" s="393"/>
      <c r="G4" s="393"/>
      <c r="H4" s="393"/>
      <c r="I4" s="393"/>
      <c r="J4" s="393"/>
    </row>
    <row r="5" spans="1:10" ht="18" customHeight="1" x14ac:dyDescent="0.2">
      <c r="A5" s="408" t="s">
        <v>516</v>
      </c>
      <c r="B5" s="404"/>
      <c r="C5" s="404"/>
      <c r="D5" s="404"/>
      <c r="E5" s="404"/>
      <c r="F5" s="404"/>
      <c r="G5" s="404"/>
      <c r="H5" s="404"/>
      <c r="I5" s="404"/>
      <c r="J5" s="404"/>
    </row>
    <row r="6" spans="1:10" ht="9.1999999999999993" customHeight="1" x14ac:dyDescent="0.2">
      <c r="A6" s="200"/>
      <c r="B6" s="447" t="s">
        <v>376</v>
      </c>
      <c r="C6" s="447"/>
      <c r="D6" s="447"/>
      <c r="E6" s="447"/>
      <c r="F6" s="221"/>
      <c r="G6" s="447" t="s">
        <v>377</v>
      </c>
      <c r="H6" s="447"/>
      <c r="I6" s="447"/>
      <c r="J6" s="447"/>
    </row>
    <row r="7" spans="1:10" ht="18.75" customHeight="1" x14ac:dyDescent="0.2">
      <c r="A7" s="200"/>
      <c r="B7" s="443" t="s">
        <v>373</v>
      </c>
      <c r="C7" s="446" t="s">
        <v>371</v>
      </c>
      <c r="D7" s="446"/>
      <c r="E7" s="249"/>
      <c r="F7" s="157"/>
      <c r="G7" s="443" t="s">
        <v>373</v>
      </c>
      <c r="H7" s="446" t="s">
        <v>371</v>
      </c>
      <c r="I7" s="446"/>
      <c r="J7" s="249"/>
    </row>
    <row r="8" spans="1:10" ht="27" customHeight="1" x14ac:dyDescent="0.15">
      <c r="B8" s="443"/>
      <c r="C8" s="217" t="s">
        <v>372</v>
      </c>
      <c r="D8" s="217" t="s">
        <v>427</v>
      </c>
      <c r="E8" s="202" t="s">
        <v>2</v>
      </c>
      <c r="F8" s="208"/>
      <c r="G8" s="443"/>
      <c r="H8" s="216" t="s">
        <v>372</v>
      </c>
      <c r="I8" s="216" t="s">
        <v>427</v>
      </c>
      <c r="J8" s="201" t="s">
        <v>2</v>
      </c>
    </row>
    <row r="9" spans="1:10" ht="9.1999999999999993" customHeight="1" x14ac:dyDescent="0.2">
      <c r="A9" s="53" t="s">
        <v>266</v>
      </c>
      <c r="B9" s="108">
        <v>41418780</v>
      </c>
      <c r="C9" s="108">
        <v>8220573</v>
      </c>
      <c r="D9" s="108">
        <v>1854116</v>
      </c>
      <c r="E9" s="108">
        <v>51493469</v>
      </c>
      <c r="F9" s="221"/>
      <c r="G9" s="108">
        <v>184743468</v>
      </c>
      <c r="H9" s="108">
        <v>14509726</v>
      </c>
      <c r="I9" s="108">
        <v>2861066</v>
      </c>
      <c r="J9" s="108">
        <v>202114260</v>
      </c>
    </row>
    <row r="10" spans="1:10" ht="9.1999999999999993" customHeight="1" x14ac:dyDescent="0.2">
      <c r="A10" s="53" t="s">
        <v>267</v>
      </c>
      <c r="B10" s="108">
        <v>445047</v>
      </c>
      <c r="C10" s="108">
        <v>1258759</v>
      </c>
      <c r="D10" s="108">
        <v>623101</v>
      </c>
      <c r="E10" s="108">
        <v>2326907</v>
      </c>
      <c r="F10" s="221"/>
      <c r="G10" s="108">
        <v>5794053</v>
      </c>
      <c r="H10" s="108">
        <v>12732407</v>
      </c>
      <c r="I10" s="108">
        <v>19641123</v>
      </c>
      <c r="J10" s="108">
        <v>38167583</v>
      </c>
    </row>
    <row r="11" spans="1:10" ht="9.1999999999999993" customHeight="1" x14ac:dyDescent="0.2">
      <c r="A11" s="133" t="s">
        <v>63</v>
      </c>
      <c r="B11" s="110">
        <v>14797</v>
      </c>
      <c r="C11" s="110">
        <v>490913</v>
      </c>
      <c r="D11" s="110">
        <v>205298</v>
      </c>
      <c r="E11" s="110">
        <v>711008</v>
      </c>
      <c r="F11" s="221"/>
      <c r="G11" s="110">
        <v>378882</v>
      </c>
      <c r="H11" s="110">
        <v>2629287</v>
      </c>
      <c r="I11" s="110">
        <v>7725598</v>
      </c>
      <c r="J11" s="110">
        <v>10733767</v>
      </c>
    </row>
    <row r="12" spans="1:10" ht="9.1999999999999993" customHeight="1" x14ac:dyDescent="0.2">
      <c r="A12" s="133" t="s">
        <v>67</v>
      </c>
      <c r="B12" s="110">
        <v>160371</v>
      </c>
      <c r="C12" s="110">
        <v>257024</v>
      </c>
      <c r="D12" s="110">
        <v>172221</v>
      </c>
      <c r="E12" s="110">
        <v>589616</v>
      </c>
      <c r="F12" s="221"/>
      <c r="G12" s="110">
        <v>961500</v>
      </c>
      <c r="H12" s="110">
        <v>4141400</v>
      </c>
      <c r="I12" s="110">
        <v>4669826</v>
      </c>
      <c r="J12" s="110">
        <v>9772726</v>
      </c>
    </row>
    <row r="13" spans="1:10" ht="9.1999999999999993" customHeight="1" x14ac:dyDescent="0.2">
      <c r="A13" s="133" t="s">
        <v>65</v>
      </c>
      <c r="B13" s="110">
        <v>48136</v>
      </c>
      <c r="C13" s="110">
        <v>87398</v>
      </c>
      <c r="D13" s="110">
        <v>67410</v>
      </c>
      <c r="E13" s="110">
        <v>202944</v>
      </c>
      <c r="F13" s="221"/>
      <c r="G13" s="110">
        <v>1174660</v>
      </c>
      <c r="H13" s="110">
        <v>909629</v>
      </c>
      <c r="I13" s="110">
        <v>1574138</v>
      </c>
      <c r="J13" s="110">
        <v>3658427</v>
      </c>
    </row>
    <row r="14" spans="1:10" ht="9.1999999999999993" customHeight="1" x14ac:dyDescent="0.2">
      <c r="A14" s="133" t="s">
        <v>64</v>
      </c>
      <c r="B14" s="110">
        <v>29321</v>
      </c>
      <c r="C14" s="110">
        <v>89336</v>
      </c>
      <c r="D14" s="110">
        <v>49981</v>
      </c>
      <c r="E14" s="110">
        <v>168638</v>
      </c>
      <c r="F14" s="221"/>
      <c r="G14" s="110">
        <v>184539</v>
      </c>
      <c r="H14" s="110">
        <v>770622</v>
      </c>
      <c r="I14" s="110">
        <v>2034126</v>
      </c>
      <c r="J14" s="110">
        <v>2989287</v>
      </c>
    </row>
    <row r="15" spans="1:10" ht="9.1999999999999993" customHeight="1" x14ac:dyDescent="0.2">
      <c r="A15" s="133" t="s">
        <v>66</v>
      </c>
      <c r="B15" s="110">
        <v>19321</v>
      </c>
      <c r="C15" s="110">
        <v>100809</v>
      </c>
      <c r="D15" s="110">
        <v>27939</v>
      </c>
      <c r="E15" s="110">
        <v>148069</v>
      </c>
      <c r="F15" s="221"/>
      <c r="G15" s="110">
        <v>397930</v>
      </c>
      <c r="H15" s="110">
        <v>982448</v>
      </c>
      <c r="I15" s="110">
        <v>1191790</v>
      </c>
      <c r="J15" s="110">
        <v>2572168</v>
      </c>
    </row>
    <row r="16" spans="1:10" ht="9.1999999999999993" customHeight="1" x14ac:dyDescent="0.2">
      <c r="A16" s="133" t="s">
        <v>62</v>
      </c>
      <c r="B16" s="110">
        <v>11203</v>
      </c>
      <c r="C16" s="110">
        <v>66109</v>
      </c>
      <c r="D16" s="110">
        <v>25863</v>
      </c>
      <c r="E16" s="110">
        <v>103175</v>
      </c>
      <c r="F16" s="221"/>
      <c r="G16" s="110">
        <v>166383</v>
      </c>
      <c r="H16" s="110">
        <v>695663</v>
      </c>
      <c r="I16" s="110">
        <v>594110</v>
      </c>
      <c r="J16" s="110">
        <v>1456156</v>
      </c>
    </row>
    <row r="17" spans="1:10" s="264" customFormat="1" ht="9.1999999999999993" customHeight="1" thickBot="1" x14ac:dyDescent="0.25">
      <c r="A17" s="295" t="s">
        <v>204</v>
      </c>
      <c r="B17" s="298">
        <v>161898</v>
      </c>
      <c r="C17" s="298">
        <v>167170</v>
      </c>
      <c r="D17" s="298">
        <v>74389</v>
      </c>
      <c r="E17" s="298">
        <v>403457</v>
      </c>
      <c r="F17" s="221"/>
      <c r="G17" s="298">
        <v>2530159</v>
      </c>
      <c r="H17" s="298">
        <v>2603358</v>
      </c>
      <c r="I17" s="298">
        <v>1851535</v>
      </c>
      <c r="J17" s="298">
        <v>6985052</v>
      </c>
    </row>
    <row r="18" spans="1:10" ht="9.1999999999999993" customHeight="1" x14ac:dyDescent="0.2">
      <c r="A18" s="292" t="s">
        <v>2</v>
      </c>
      <c r="B18" s="299">
        <v>41863827</v>
      </c>
      <c r="C18" s="299">
        <v>9479332</v>
      </c>
      <c r="D18" s="299">
        <v>2477217</v>
      </c>
      <c r="E18" s="299">
        <v>53820376</v>
      </c>
      <c r="F18" s="221"/>
      <c r="G18" s="299">
        <v>190537521</v>
      </c>
      <c r="H18" s="299">
        <v>27242133</v>
      </c>
      <c r="I18" s="299">
        <v>22502189</v>
      </c>
      <c r="J18" s="299">
        <v>240281843</v>
      </c>
    </row>
    <row r="19" spans="1:10" ht="9.1999999999999993" customHeight="1" x14ac:dyDescent="0.2">
      <c r="A19" s="176"/>
      <c r="B19" s="175"/>
      <c r="C19" s="175"/>
      <c r="D19" s="175"/>
      <c r="E19" s="175"/>
      <c r="F19" s="175"/>
      <c r="G19" s="175"/>
      <c r="H19" s="175"/>
      <c r="I19" s="175"/>
      <c r="J19" s="175"/>
    </row>
    <row r="20" spans="1:10" ht="9.1999999999999993" customHeight="1" x14ac:dyDescent="0.2">
      <c r="A20" s="445" t="s">
        <v>365</v>
      </c>
      <c r="B20" s="445"/>
      <c r="C20" s="445"/>
      <c r="D20" s="37"/>
      <c r="E20" s="37"/>
      <c r="F20" s="37"/>
      <c r="G20" s="37"/>
      <c r="H20" s="152"/>
      <c r="I20" s="152"/>
      <c r="J20" s="152"/>
    </row>
    <row r="21" spans="1:10" ht="9.1999999999999993" customHeight="1" x14ac:dyDescent="0.2">
      <c r="A21" s="53" t="s">
        <v>266</v>
      </c>
      <c r="B21" s="109">
        <f>(B9/$E9)*100</f>
        <v>80.435015943478192</v>
      </c>
      <c r="C21" s="109">
        <f t="shared" ref="C21:E21" si="0">(C9/$E9)*100</f>
        <v>15.964302191409944</v>
      </c>
      <c r="D21" s="109">
        <f t="shared" si="0"/>
        <v>3.6006818651118646</v>
      </c>
      <c r="E21" s="109">
        <f t="shared" si="0"/>
        <v>100</v>
      </c>
      <c r="F21" s="221"/>
      <c r="G21" s="109">
        <f>(G9/$J9)*100</f>
        <v>91.405459466343444</v>
      </c>
      <c r="H21" s="109">
        <f t="shared" ref="H21:J21" si="1">(H9/$J9)*100</f>
        <v>7.1789719339941671</v>
      </c>
      <c r="I21" s="109">
        <f t="shared" si="1"/>
        <v>1.415568599662389</v>
      </c>
      <c r="J21" s="109">
        <f t="shared" si="1"/>
        <v>100</v>
      </c>
    </row>
    <row r="22" spans="1:10" ht="9.1999999999999993" customHeight="1" x14ac:dyDescent="0.2">
      <c r="A22" s="118" t="s">
        <v>267</v>
      </c>
      <c r="B22" s="109">
        <f t="shared" ref="B22:E22" si="2">(B10/$E10)*100</f>
        <v>19.126118920953868</v>
      </c>
      <c r="C22" s="109">
        <f t="shared" si="2"/>
        <v>54.095801851986344</v>
      </c>
      <c r="D22" s="109">
        <f t="shared" si="2"/>
        <v>26.778079227059781</v>
      </c>
      <c r="E22" s="158">
        <f t="shared" si="2"/>
        <v>100</v>
      </c>
      <c r="F22" s="221"/>
      <c r="G22" s="109">
        <f t="shared" ref="G22:J22" si="3">(G10/$J10)*100</f>
        <v>15.180560424798188</v>
      </c>
      <c r="H22" s="109">
        <f t="shared" si="3"/>
        <v>33.359217428046207</v>
      </c>
      <c r="I22" s="109">
        <f t="shared" si="3"/>
        <v>51.460222147155612</v>
      </c>
      <c r="J22" s="235">
        <f t="shared" si="3"/>
        <v>100</v>
      </c>
    </row>
    <row r="23" spans="1:10" ht="9.1999999999999993" customHeight="1" x14ac:dyDescent="0.2">
      <c r="A23" s="133" t="s">
        <v>63</v>
      </c>
      <c r="B23" s="111">
        <f t="shared" ref="B23:E23" si="4">(B11/$E11)*100</f>
        <v>2.0811298888338809</v>
      </c>
      <c r="C23" s="111">
        <f t="shared" si="4"/>
        <v>69.04465209955444</v>
      </c>
      <c r="D23" s="111">
        <f t="shared" si="4"/>
        <v>28.874218011611685</v>
      </c>
      <c r="E23" s="111">
        <f t="shared" si="4"/>
        <v>100</v>
      </c>
      <c r="F23" s="221"/>
      <c r="G23" s="111">
        <f t="shared" ref="G23:J23" si="5">(G11/$J11)*100</f>
        <v>3.5298139041028187</v>
      </c>
      <c r="H23" s="111">
        <f t="shared" si="5"/>
        <v>24.495473024521587</v>
      </c>
      <c r="I23" s="111">
        <f t="shared" si="5"/>
        <v>71.974713071375589</v>
      </c>
      <c r="J23" s="236">
        <f t="shared" si="5"/>
        <v>100</v>
      </c>
    </row>
    <row r="24" spans="1:10" ht="9.1999999999999993" customHeight="1" x14ac:dyDescent="0.2">
      <c r="A24" s="133" t="s">
        <v>67</v>
      </c>
      <c r="B24" s="111">
        <f t="shared" ref="B24:E24" si="6">(B12/$E12)*100</f>
        <v>27.199227972103877</v>
      </c>
      <c r="C24" s="111">
        <f t="shared" si="6"/>
        <v>43.591761417600608</v>
      </c>
      <c r="D24" s="111">
        <f t="shared" si="6"/>
        <v>29.209010610295515</v>
      </c>
      <c r="E24" s="111">
        <f t="shared" si="6"/>
        <v>100</v>
      </c>
      <c r="F24" s="221"/>
      <c r="G24" s="111">
        <f t="shared" ref="G24:J24" si="7">(G12/$J12)*100</f>
        <v>9.8386059324696102</v>
      </c>
      <c r="H24" s="111">
        <f t="shared" si="7"/>
        <v>42.377121797950743</v>
      </c>
      <c r="I24" s="111">
        <f t="shared" si="7"/>
        <v>47.784272269579645</v>
      </c>
      <c r="J24" s="236">
        <f t="shared" si="7"/>
        <v>100</v>
      </c>
    </row>
    <row r="25" spans="1:10" ht="9.1999999999999993" customHeight="1" x14ac:dyDescent="0.2">
      <c r="A25" s="133" t="s">
        <v>65</v>
      </c>
      <c r="B25" s="111">
        <f t="shared" ref="B25:E25" si="8">(B13/$E13)*100</f>
        <v>23.718858404288866</v>
      </c>
      <c r="C25" s="111">
        <f t="shared" si="8"/>
        <v>43.06508199306213</v>
      </c>
      <c r="D25" s="111">
        <f t="shared" si="8"/>
        <v>33.216059602649004</v>
      </c>
      <c r="E25" s="111">
        <f t="shared" si="8"/>
        <v>100</v>
      </c>
      <c r="F25" s="221"/>
      <c r="G25" s="111">
        <f t="shared" ref="G25:J25" si="9">(G13/$J13)*100</f>
        <v>32.108335084996916</v>
      </c>
      <c r="H25" s="111">
        <f t="shared" si="9"/>
        <v>24.863937424472322</v>
      </c>
      <c r="I25" s="111">
        <f t="shared" si="9"/>
        <v>43.027727490530765</v>
      </c>
      <c r="J25" s="236">
        <f t="shared" si="9"/>
        <v>100</v>
      </c>
    </row>
    <row r="26" spans="1:10" ht="9.1999999999999993" customHeight="1" x14ac:dyDescent="0.2">
      <c r="A26" s="133" t="s">
        <v>64</v>
      </c>
      <c r="B26" s="111">
        <f t="shared" ref="B26:E26" si="10">(B14/$E14)*100</f>
        <v>17.386947188652616</v>
      </c>
      <c r="C26" s="111">
        <f t="shared" si="10"/>
        <v>52.975011563230112</v>
      </c>
      <c r="D26" s="111">
        <f t="shared" si="10"/>
        <v>29.638041248117268</v>
      </c>
      <c r="E26" s="111">
        <f t="shared" si="10"/>
        <v>100</v>
      </c>
      <c r="F26" s="221"/>
      <c r="G26" s="111">
        <f t="shared" ref="G26:J26" si="11">(G14/$J14)*100</f>
        <v>6.1733450150487386</v>
      </c>
      <c r="H26" s="111">
        <f t="shared" si="11"/>
        <v>25.779458446111065</v>
      </c>
      <c r="I26" s="111">
        <f t="shared" si="11"/>
        <v>68.047196538840197</v>
      </c>
      <c r="J26" s="236">
        <f t="shared" si="11"/>
        <v>100</v>
      </c>
    </row>
    <row r="27" spans="1:10" ht="9.1999999999999993" customHeight="1" x14ac:dyDescent="0.2">
      <c r="A27" s="133" t="s">
        <v>66</v>
      </c>
      <c r="B27" s="111">
        <f t="shared" ref="B27:E27" si="12">(B15/$E15)*100</f>
        <v>13.048646239253319</v>
      </c>
      <c r="C27" s="111">
        <f t="shared" si="12"/>
        <v>68.082448047869576</v>
      </c>
      <c r="D27" s="111">
        <f t="shared" si="12"/>
        <v>18.868905712877105</v>
      </c>
      <c r="E27" s="111">
        <f t="shared" si="12"/>
        <v>100</v>
      </c>
      <c r="F27" s="221"/>
      <c r="G27" s="111">
        <f t="shared" ref="G27:J27" si="13">(G15/$J15)*100</f>
        <v>15.470606896594624</v>
      </c>
      <c r="H27" s="111">
        <f t="shared" si="13"/>
        <v>38.195327832396643</v>
      </c>
      <c r="I27" s="111">
        <f t="shared" si="13"/>
        <v>46.334065271008733</v>
      </c>
      <c r="J27" s="236">
        <f t="shared" si="13"/>
        <v>100</v>
      </c>
    </row>
    <row r="28" spans="1:10" ht="9.1999999999999993" customHeight="1" x14ac:dyDescent="0.2">
      <c r="A28" s="133" t="s">
        <v>62</v>
      </c>
      <c r="B28" s="111">
        <f t="shared" ref="B28:E28" si="14">(B16/$E16)*100</f>
        <v>10.858250545190211</v>
      </c>
      <c r="C28" s="111">
        <f t="shared" si="14"/>
        <v>64.074630482190457</v>
      </c>
      <c r="D28" s="111">
        <f t="shared" si="14"/>
        <v>25.067118972619333</v>
      </c>
      <c r="E28" s="111">
        <f t="shared" si="14"/>
        <v>100</v>
      </c>
      <c r="F28" s="221"/>
      <c r="G28" s="111">
        <f t="shared" ref="G28:J28" si="15">(G16/$J16)*100</f>
        <v>11.426179612623923</v>
      </c>
      <c r="H28" s="111">
        <f t="shared" si="15"/>
        <v>47.773933562063405</v>
      </c>
      <c r="I28" s="111">
        <f t="shared" si="15"/>
        <v>40.799886825312669</v>
      </c>
      <c r="J28" s="236">
        <f t="shared" si="15"/>
        <v>100</v>
      </c>
    </row>
    <row r="29" spans="1:10" s="264" customFormat="1" ht="9.1999999999999993" customHeight="1" thickBot="1" x14ac:dyDescent="0.25">
      <c r="A29" s="133" t="s">
        <v>204</v>
      </c>
      <c r="B29" s="269">
        <f t="shared" ref="B29:E29" si="16">(B17/$E17)*100</f>
        <v>40.127696384001268</v>
      </c>
      <c r="C29" s="269">
        <f t="shared" si="16"/>
        <v>41.434403170598102</v>
      </c>
      <c r="D29" s="269">
        <f t="shared" si="16"/>
        <v>18.437900445400626</v>
      </c>
      <c r="E29" s="269">
        <f t="shared" si="16"/>
        <v>100</v>
      </c>
      <c r="F29" s="221"/>
      <c r="G29" s="269">
        <f t="shared" ref="G29:J29" si="17">(G17/$J17)*100</f>
        <v>36.222479088201496</v>
      </c>
      <c r="H29" s="269">
        <f t="shared" si="17"/>
        <v>37.270416884512812</v>
      </c>
      <c r="I29" s="269">
        <f t="shared" si="17"/>
        <v>26.507104027285695</v>
      </c>
      <c r="J29" s="270">
        <f t="shared" si="17"/>
        <v>100</v>
      </c>
    </row>
    <row r="30" spans="1:10" ht="9.1999999999999993" customHeight="1" x14ac:dyDescent="0.2">
      <c r="A30" s="292" t="s">
        <v>211</v>
      </c>
      <c r="B30" s="300">
        <f t="shared" ref="B30:E30" si="18">(B18/$E18)*100</f>
        <v>77.784345096362756</v>
      </c>
      <c r="C30" s="300">
        <f t="shared" si="18"/>
        <v>17.612905565728489</v>
      </c>
      <c r="D30" s="300">
        <f t="shared" si="18"/>
        <v>4.602749337908751</v>
      </c>
      <c r="E30" s="300">
        <f t="shared" si="18"/>
        <v>100</v>
      </c>
      <c r="F30" s="221"/>
      <c r="G30" s="300">
        <f t="shared" ref="G30:J30" si="19">(G18/$J18)*100</f>
        <v>79.297511048306717</v>
      </c>
      <c r="H30" s="300">
        <f t="shared" si="19"/>
        <v>11.337574516606317</v>
      </c>
      <c r="I30" s="300">
        <f t="shared" si="19"/>
        <v>9.3649144350869662</v>
      </c>
      <c r="J30" s="300">
        <f t="shared" si="19"/>
        <v>100</v>
      </c>
    </row>
    <row r="31" spans="1:10" ht="10.5" customHeight="1" x14ac:dyDescent="0.2">
      <c r="A31" s="398" t="s">
        <v>358</v>
      </c>
      <c r="B31" s="398"/>
      <c r="C31" s="398"/>
      <c r="D31" s="398"/>
      <c r="E31" s="398"/>
      <c r="F31" s="398"/>
      <c r="G31" s="398"/>
      <c r="H31" s="398"/>
      <c r="I31" s="398"/>
      <c r="J31" s="398"/>
    </row>
    <row r="32" spans="1:10" ht="10.5" customHeight="1" x14ac:dyDescent="0.2">
      <c r="A32" s="395" t="s">
        <v>576</v>
      </c>
      <c r="B32" s="398"/>
      <c r="C32" s="398"/>
      <c r="D32" s="398"/>
      <c r="E32" s="398"/>
      <c r="F32" s="398"/>
      <c r="G32" s="398"/>
      <c r="H32" s="398"/>
      <c r="I32" s="398"/>
      <c r="J32" s="398"/>
    </row>
    <row r="33" spans="1:10" ht="18" customHeight="1" x14ac:dyDescent="0.15">
      <c r="A33" s="439"/>
      <c r="B33" s="439"/>
      <c r="C33" s="439"/>
      <c r="D33" s="439"/>
      <c r="E33" s="439"/>
      <c r="F33" s="439"/>
      <c r="G33" s="439"/>
      <c r="H33" s="439"/>
      <c r="I33" s="439"/>
      <c r="J33" s="439"/>
    </row>
    <row r="34" spans="1:10" ht="12.75" customHeight="1" x14ac:dyDescent="0.2">
      <c r="A34" s="153"/>
      <c r="B34" s="37"/>
      <c r="C34" s="37"/>
      <c r="D34" s="37"/>
      <c r="E34" s="37"/>
      <c r="F34" s="37"/>
      <c r="G34" s="37"/>
      <c r="H34" s="37"/>
      <c r="I34" s="37"/>
      <c r="J34" s="37"/>
    </row>
    <row r="35" spans="1:10" x14ac:dyDescent="0.2">
      <c r="B35" s="37"/>
      <c r="C35" s="37"/>
      <c r="D35" s="37"/>
      <c r="E35" s="37"/>
      <c r="F35" s="37"/>
      <c r="G35" s="37"/>
      <c r="H35" s="37"/>
      <c r="I35" s="37"/>
      <c r="J35" s="37"/>
    </row>
    <row r="36" spans="1:10" ht="13.5" customHeight="1" x14ac:dyDescent="0.2">
      <c r="B36" s="37"/>
      <c r="C36" s="37"/>
      <c r="D36" s="37"/>
      <c r="E36" s="37"/>
      <c r="F36" s="37"/>
      <c r="G36" s="37"/>
      <c r="H36" s="37"/>
      <c r="I36" s="37"/>
      <c r="J36" s="37"/>
    </row>
    <row r="37" spans="1:10" x14ac:dyDescent="0.2">
      <c r="B37" s="37"/>
      <c r="C37" s="37"/>
      <c r="D37" s="37"/>
      <c r="E37" s="37"/>
      <c r="F37" s="37"/>
      <c r="G37" s="37"/>
      <c r="H37" s="37"/>
      <c r="I37" s="37"/>
      <c r="J37" s="37"/>
    </row>
    <row r="38" spans="1:10" ht="12.75" customHeight="1" x14ac:dyDescent="0.2">
      <c r="B38" s="37"/>
      <c r="C38" s="37"/>
      <c r="D38" s="37"/>
      <c r="E38" s="37"/>
      <c r="F38" s="37"/>
      <c r="G38" s="37"/>
      <c r="H38" s="37"/>
      <c r="I38" s="37"/>
      <c r="J38" s="37"/>
    </row>
    <row r="39" spans="1:10" x14ac:dyDescent="0.2">
      <c r="B39" s="37"/>
      <c r="C39" s="37"/>
      <c r="D39" s="37"/>
      <c r="E39" s="37"/>
      <c r="F39" s="37"/>
      <c r="G39" s="37"/>
      <c r="H39" s="37"/>
      <c r="I39" s="37"/>
      <c r="J39" s="37"/>
    </row>
    <row r="40" spans="1:10" x14ac:dyDescent="0.2">
      <c r="B40" s="37"/>
      <c r="C40" s="37"/>
      <c r="D40" s="37"/>
      <c r="E40" s="37"/>
      <c r="F40" s="37"/>
      <c r="G40" s="37"/>
      <c r="H40" s="37"/>
      <c r="I40" s="37"/>
      <c r="J40" s="37"/>
    </row>
    <row r="41" spans="1:10" ht="13.5" customHeight="1" x14ac:dyDescent="0.2">
      <c r="B41" s="37"/>
      <c r="C41" s="37"/>
      <c r="D41" s="37"/>
      <c r="E41" s="37"/>
      <c r="F41" s="37"/>
      <c r="G41" s="37"/>
      <c r="H41" s="37"/>
      <c r="I41" s="37"/>
      <c r="J41" s="37"/>
    </row>
    <row r="42" spans="1:10" x14ac:dyDescent="0.2">
      <c r="B42" s="37"/>
      <c r="C42" s="37"/>
      <c r="D42" s="37"/>
      <c r="E42" s="37"/>
      <c r="F42" s="37"/>
      <c r="G42" s="37"/>
      <c r="H42" s="37"/>
      <c r="I42" s="37"/>
      <c r="J42" s="37"/>
    </row>
    <row r="43" spans="1:10" x14ac:dyDescent="0.2">
      <c r="B43" s="37"/>
      <c r="C43" s="37"/>
      <c r="D43" s="37"/>
      <c r="E43" s="37"/>
      <c r="F43" s="37"/>
      <c r="G43" s="37"/>
      <c r="H43" s="37"/>
      <c r="I43" s="37"/>
      <c r="J43" s="37"/>
    </row>
    <row r="45" spans="1:10" x14ac:dyDescent="0.2">
      <c r="B45" s="154"/>
      <c r="C45" s="154"/>
      <c r="D45" s="154"/>
      <c r="E45" s="154"/>
      <c r="F45" s="154"/>
      <c r="G45" s="154"/>
      <c r="H45" s="154"/>
      <c r="I45" s="154"/>
      <c r="J45" s="154"/>
    </row>
    <row r="46" spans="1:10" ht="12.75" customHeight="1" x14ac:dyDescent="0.2">
      <c r="B46" s="154"/>
      <c r="C46" s="154"/>
      <c r="D46" s="154"/>
      <c r="E46" s="154"/>
      <c r="F46" s="154"/>
      <c r="G46" s="154"/>
      <c r="H46" s="154"/>
      <c r="I46" s="154"/>
      <c r="J46" s="154"/>
    </row>
    <row r="47" spans="1:10" x14ac:dyDescent="0.2">
      <c r="B47" s="154"/>
      <c r="C47" s="154"/>
      <c r="D47" s="154"/>
      <c r="E47" s="154"/>
      <c r="F47" s="154"/>
      <c r="G47" s="154"/>
      <c r="H47" s="154"/>
      <c r="I47" s="154"/>
      <c r="J47" s="154"/>
    </row>
    <row r="48" spans="1:10" ht="13.5" customHeight="1" x14ac:dyDescent="0.2">
      <c r="B48" s="154"/>
      <c r="C48" s="154"/>
      <c r="D48" s="154"/>
      <c r="E48" s="154"/>
      <c r="F48" s="154"/>
      <c r="G48" s="154"/>
      <c r="H48" s="154"/>
      <c r="I48" s="154"/>
      <c r="J48" s="154"/>
    </row>
    <row r="49" spans="2:10" x14ac:dyDescent="0.2">
      <c r="B49" s="154"/>
      <c r="C49" s="154"/>
      <c r="D49" s="154"/>
      <c r="E49" s="154"/>
      <c r="F49" s="154"/>
      <c r="G49" s="154"/>
      <c r="H49" s="154"/>
      <c r="I49" s="154"/>
      <c r="J49" s="154"/>
    </row>
    <row r="50" spans="2:10" ht="12.75" customHeight="1" x14ac:dyDescent="0.2">
      <c r="B50" s="154"/>
      <c r="C50" s="154"/>
      <c r="D50" s="154"/>
      <c r="E50" s="154"/>
      <c r="F50" s="154"/>
      <c r="G50" s="154"/>
      <c r="H50" s="154"/>
      <c r="I50" s="154"/>
      <c r="J50" s="154"/>
    </row>
    <row r="51" spans="2:10" x14ac:dyDescent="0.2">
      <c r="B51" s="154"/>
      <c r="C51" s="154"/>
      <c r="D51" s="154"/>
      <c r="E51" s="154"/>
      <c r="F51" s="154"/>
      <c r="G51" s="154"/>
      <c r="H51" s="154"/>
      <c r="I51" s="154"/>
      <c r="J51" s="154"/>
    </row>
    <row r="52" spans="2:10" x14ac:dyDescent="0.2">
      <c r="B52" s="154"/>
      <c r="C52" s="154"/>
      <c r="D52" s="154"/>
      <c r="E52" s="154"/>
      <c r="F52" s="154"/>
      <c r="G52" s="154"/>
      <c r="H52" s="154"/>
      <c r="I52" s="154"/>
      <c r="J52" s="154"/>
    </row>
    <row r="53" spans="2:10" ht="13.5" customHeight="1" x14ac:dyDescent="0.2">
      <c r="B53" s="154"/>
      <c r="C53" s="154"/>
      <c r="D53" s="154"/>
      <c r="E53" s="154"/>
      <c r="F53" s="154"/>
      <c r="G53" s="154"/>
      <c r="H53" s="154"/>
      <c r="I53" s="154"/>
      <c r="J53" s="154"/>
    </row>
    <row r="54" spans="2:10" x14ac:dyDescent="0.2">
      <c r="B54" s="154"/>
      <c r="C54" s="154"/>
      <c r="D54" s="154"/>
      <c r="E54" s="154"/>
      <c r="F54" s="154"/>
      <c r="G54" s="154"/>
      <c r="H54" s="154"/>
      <c r="I54" s="154"/>
      <c r="J54" s="154"/>
    </row>
    <row r="57" spans="2:10" ht="12.75" customHeight="1" x14ac:dyDescent="0.2"/>
    <row r="59" spans="2:10" ht="13.5" customHeight="1" x14ac:dyDescent="0.2"/>
    <row r="61" spans="2:10" ht="12.75" customHeight="1" x14ac:dyDescent="0.2"/>
    <row r="69" ht="13.5" customHeight="1" x14ac:dyDescent="0.2"/>
    <row r="78" ht="12.75" customHeight="1" x14ac:dyDescent="0.2"/>
    <row r="80" ht="13.5" customHeight="1" x14ac:dyDescent="0.2"/>
    <row r="82" ht="12.75" customHeight="1" x14ac:dyDescent="0.2"/>
    <row r="90" ht="13.5" customHeight="1" x14ac:dyDescent="0.2"/>
  </sheetData>
  <mergeCells count="15">
    <mergeCell ref="B6:E6"/>
    <mergeCell ref="G6:J6"/>
    <mergeCell ref="A1:J1"/>
    <mergeCell ref="A2:J2"/>
    <mergeCell ref="A3:J3"/>
    <mergeCell ref="A4:J4"/>
    <mergeCell ref="A5:J5"/>
    <mergeCell ref="A32:J32"/>
    <mergeCell ref="A33:J33"/>
    <mergeCell ref="B7:B8"/>
    <mergeCell ref="G7:G8"/>
    <mergeCell ref="A20:C20"/>
    <mergeCell ref="A31:J31"/>
    <mergeCell ref="C7:D7"/>
    <mergeCell ref="H7:I7"/>
  </mergeCells>
  <pageMargins left="1.05" right="1.05" top="0.5" bottom="0.25" header="0" footer="0"/>
  <pageSetup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view="pageLayout" zoomScale="130" zoomScaleNormal="100" zoomScaleSheetLayoutView="100" zoomScalePageLayoutView="130" workbookViewId="0">
      <selection sqref="A1:J1"/>
    </sheetView>
  </sheetViews>
  <sheetFormatPr defaultRowHeight="8.25" x14ac:dyDescent="0.2"/>
  <cols>
    <col min="1" max="1" width="9.140625" style="136" customWidth="1"/>
    <col min="2" max="2" width="9.28515625" style="136" customWidth="1"/>
    <col min="3" max="5" width="9.140625" style="136" customWidth="1"/>
    <col min="6" max="6" width="0.85546875" style="209" customWidth="1"/>
    <col min="7" max="9" width="9.140625" style="136" customWidth="1"/>
    <col min="10" max="10" width="9" style="136" customWidth="1"/>
    <col min="11" max="11" width="10.140625" style="136" bestFit="1" customWidth="1"/>
    <col min="12" max="16384" width="9.140625" style="136"/>
  </cols>
  <sheetData>
    <row r="1" spans="1:11" ht="10.5" customHeight="1" x14ac:dyDescent="0.2">
      <c r="A1" s="411" t="s">
        <v>374</v>
      </c>
      <c r="B1" s="411"/>
      <c r="C1" s="411"/>
      <c r="D1" s="411"/>
      <c r="E1" s="411"/>
      <c r="F1" s="411"/>
      <c r="G1" s="411"/>
      <c r="H1" s="411"/>
      <c r="I1" s="411"/>
      <c r="J1" s="411"/>
    </row>
    <row r="2" spans="1:11" ht="12.75" customHeight="1" x14ac:dyDescent="0.2">
      <c r="A2" s="402" t="s">
        <v>481</v>
      </c>
      <c r="B2" s="402"/>
      <c r="C2" s="402"/>
      <c r="D2" s="402"/>
      <c r="E2" s="402"/>
      <c r="F2" s="402"/>
      <c r="G2" s="402"/>
      <c r="H2" s="402"/>
      <c r="I2" s="402"/>
      <c r="J2" s="402"/>
    </row>
    <row r="3" spans="1:11" ht="28.5" customHeight="1" x14ac:dyDescent="0.2">
      <c r="A3" s="397" t="s">
        <v>517</v>
      </c>
      <c r="B3" s="397"/>
      <c r="C3" s="397"/>
      <c r="D3" s="397"/>
      <c r="E3" s="397"/>
      <c r="F3" s="397"/>
      <c r="G3" s="397"/>
      <c r="H3" s="397"/>
      <c r="I3" s="397"/>
      <c r="J3" s="397"/>
    </row>
    <row r="4" spans="1:11" ht="6.75" customHeight="1" x14ac:dyDescent="0.2">
      <c r="A4" s="393"/>
      <c r="B4" s="393"/>
      <c r="C4" s="393"/>
      <c r="D4" s="393"/>
      <c r="E4" s="393"/>
      <c r="F4" s="393"/>
      <c r="G4" s="393"/>
      <c r="H4" s="393"/>
      <c r="I4" s="393"/>
      <c r="J4" s="393"/>
    </row>
    <row r="5" spans="1:11" ht="10.5" customHeight="1" x14ac:dyDescent="0.2">
      <c r="A5" s="408" t="s">
        <v>518</v>
      </c>
      <c r="B5" s="404"/>
      <c r="C5" s="404"/>
      <c r="D5" s="404"/>
      <c r="E5" s="404"/>
      <c r="F5" s="404"/>
      <c r="G5" s="404"/>
      <c r="H5" s="404"/>
      <c r="I5" s="404"/>
      <c r="J5" s="404"/>
    </row>
    <row r="6" spans="1:11" ht="9" customHeight="1" x14ac:dyDescent="0.2">
      <c r="A6" s="116"/>
      <c r="B6" s="447" t="s">
        <v>376</v>
      </c>
      <c r="C6" s="447"/>
      <c r="D6" s="447"/>
      <c r="E6" s="447"/>
      <c r="F6" s="221"/>
      <c r="G6" s="447" t="s">
        <v>377</v>
      </c>
      <c r="H6" s="447"/>
      <c r="I6" s="447"/>
      <c r="J6" s="447"/>
    </row>
    <row r="7" spans="1:11" ht="18" customHeight="1" x14ac:dyDescent="0.2">
      <c r="A7" s="116"/>
      <c r="B7" s="443" t="s">
        <v>373</v>
      </c>
      <c r="C7" s="446" t="s">
        <v>371</v>
      </c>
      <c r="D7" s="446"/>
      <c r="E7" s="249"/>
      <c r="F7" s="157"/>
      <c r="G7" s="443" t="s">
        <v>373</v>
      </c>
      <c r="H7" s="446" t="s">
        <v>371</v>
      </c>
      <c r="I7" s="446"/>
      <c r="J7" s="249"/>
    </row>
    <row r="8" spans="1:11" ht="27" customHeight="1" x14ac:dyDescent="0.15">
      <c r="A8" s="2" t="s">
        <v>375</v>
      </c>
      <c r="B8" s="443"/>
      <c r="C8" s="137" t="s">
        <v>372</v>
      </c>
      <c r="D8" s="217" t="s">
        <v>429</v>
      </c>
      <c r="E8" s="137" t="s">
        <v>2</v>
      </c>
      <c r="F8" s="208"/>
      <c r="G8" s="443"/>
      <c r="H8" s="119" t="s">
        <v>372</v>
      </c>
      <c r="I8" s="216" t="s">
        <v>429</v>
      </c>
      <c r="J8" s="119" t="s">
        <v>2</v>
      </c>
    </row>
    <row r="9" spans="1:11" ht="9.1999999999999993" customHeight="1" x14ac:dyDescent="0.2">
      <c r="A9" s="31" t="s">
        <v>40</v>
      </c>
      <c r="B9" s="237" t="s">
        <v>312</v>
      </c>
      <c r="C9" s="237" t="s">
        <v>312</v>
      </c>
      <c r="D9" s="237" t="s">
        <v>312</v>
      </c>
      <c r="E9" s="237" t="s">
        <v>312</v>
      </c>
      <c r="F9" s="221"/>
      <c r="G9" s="74">
        <v>3266756</v>
      </c>
      <c r="H9" s="74">
        <v>5197153</v>
      </c>
      <c r="I9" s="74">
        <v>6437687</v>
      </c>
      <c r="J9" s="74">
        <v>14901596</v>
      </c>
    </row>
    <row r="10" spans="1:11" ht="9.1999999999999993" customHeight="1" x14ac:dyDescent="0.2">
      <c r="A10" s="31" t="s">
        <v>196</v>
      </c>
      <c r="B10" s="237">
        <v>80412</v>
      </c>
      <c r="C10" s="237">
        <v>179816</v>
      </c>
      <c r="D10" s="237">
        <v>26863</v>
      </c>
      <c r="E10" s="237">
        <v>287091</v>
      </c>
      <c r="F10" s="221"/>
      <c r="G10" s="74">
        <v>1201958</v>
      </c>
      <c r="H10" s="74">
        <v>3705538</v>
      </c>
      <c r="I10" s="74">
        <v>5469158</v>
      </c>
      <c r="J10" s="74">
        <v>10376654</v>
      </c>
    </row>
    <row r="11" spans="1:11" s="252" customFormat="1" ht="9.1999999999999993" customHeight="1" x14ac:dyDescent="0.2">
      <c r="A11" s="31" t="s">
        <v>431</v>
      </c>
      <c r="B11" s="237">
        <v>195927</v>
      </c>
      <c r="C11" s="237">
        <v>605439</v>
      </c>
      <c r="D11" s="237">
        <v>147104</v>
      </c>
      <c r="E11" s="237">
        <v>948470</v>
      </c>
      <c r="F11" s="221"/>
      <c r="G11" s="74">
        <v>687736</v>
      </c>
      <c r="H11" s="74">
        <v>2167784</v>
      </c>
      <c r="I11" s="74">
        <v>4149924</v>
      </c>
      <c r="J11" s="74">
        <v>7005444</v>
      </c>
    </row>
    <row r="12" spans="1:11" ht="9.1999999999999993" customHeight="1" thickBot="1" x14ac:dyDescent="0.25">
      <c r="A12" s="82" t="s">
        <v>432</v>
      </c>
      <c r="B12" s="238">
        <v>168708</v>
      </c>
      <c r="C12" s="238">
        <v>473504</v>
      </c>
      <c r="D12" s="238">
        <v>449134</v>
      </c>
      <c r="E12" s="238">
        <v>1091346</v>
      </c>
      <c r="F12" s="221"/>
      <c r="G12" s="97">
        <v>637603</v>
      </c>
      <c r="H12" s="97">
        <v>1661932</v>
      </c>
      <c r="I12" s="97">
        <v>3584354</v>
      </c>
      <c r="J12" s="97">
        <v>5883889</v>
      </c>
    </row>
    <row r="13" spans="1:11" ht="9.1999999999999993" customHeight="1" x14ac:dyDescent="0.2">
      <c r="A13" s="219" t="s">
        <v>2</v>
      </c>
      <c r="B13" s="239">
        <v>445047</v>
      </c>
      <c r="C13" s="239">
        <v>1258759</v>
      </c>
      <c r="D13" s="239">
        <v>623101</v>
      </c>
      <c r="E13" s="239">
        <v>2326907</v>
      </c>
      <c r="F13" s="221"/>
      <c r="G13" s="239">
        <v>5794053</v>
      </c>
      <c r="H13" s="239">
        <v>12732407</v>
      </c>
      <c r="I13" s="239">
        <v>19641123</v>
      </c>
      <c r="J13" s="239">
        <v>38167583</v>
      </c>
      <c r="K13" s="141"/>
    </row>
    <row r="14" spans="1:11" ht="9.1999999999999993" customHeight="1" x14ac:dyDescent="0.2">
      <c r="A14" s="82"/>
      <c r="B14" s="222"/>
      <c r="C14" s="222"/>
      <c r="D14" s="222"/>
      <c r="E14" s="222"/>
      <c r="F14" s="221"/>
      <c r="G14" s="223"/>
      <c r="H14" s="223"/>
      <c r="I14" s="223"/>
      <c r="J14" s="223"/>
    </row>
    <row r="15" spans="1:11" ht="9.1999999999999993" customHeight="1" x14ac:dyDescent="0.2">
      <c r="A15" s="450" t="s">
        <v>365</v>
      </c>
      <c r="B15" s="450"/>
      <c r="C15" s="37"/>
      <c r="D15" s="37"/>
      <c r="E15" s="37"/>
      <c r="F15" s="221"/>
      <c r="G15" s="37"/>
      <c r="H15" s="152"/>
      <c r="I15" s="152"/>
      <c r="J15" s="152"/>
    </row>
    <row r="16" spans="1:11" ht="9.1999999999999993" customHeight="1" x14ac:dyDescent="0.2">
      <c r="A16" s="31" t="s">
        <v>40</v>
      </c>
      <c r="B16" s="240" t="s">
        <v>312</v>
      </c>
      <c r="C16" s="240" t="s">
        <v>312</v>
      </c>
      <c r="D16" s="240" t="s">
        <v>312</v>
      </c>
      <c r="E16" s="240" t="s">
        <v>312</v>
      </c>
      <c r="F16" s="221"/>
      <c r="G16" s="240">
        <f>(G9/$J9)*100</f>
        <v>21.92218873736746</v>
      </c>
      <c r="H16" s="240">
        <f t="shared" ref="H16:J16" si="0">(H9/$J9)*100</f>
        <v>34.876485713342383</v>
      </c>
      <c r="I16" s="240">
        <f t="shared" si="0"/>
        <v>43.201325549290161</v>
      </c>
      <c r="J16" s="240">
        <f t="shared" si="0"/>
        <v>100</v>
      </c>
    </row>
    <row r="17" spans="1:10" ht="9.1999999999999993" customHeight="1" x14ac:dyDescent="0.2">
      <c r="A17" s="73" t="s">
        <v>196</v>
      </c>
      <c r="B17" s="148">
        <f>(B10/$E10)*100</f>
        <v>28.00923748915849</v>
      </c>
      <c r="C17" s="148">
        <f t="shared" ref="C17:E17" si="1">(C10/$E10)*100</f>
        <v>62.633799039328999</v>
      </c>
      <c r="D17" s="148">
        <f t="shared" si="1"/>
        <v>9.3569634715125165</v>
      </c>
      <c r="E17" s="148">
        <f t="shared" si="1"/>
        <v>100</v>
      </c>
      <c r="F17" s="221"/>
      <c r="G17" s="148">
        <f t="shared" ref="G17:J17" si="2">(G10/$J10)*100</f>
        <v>11.583290721652665</v>
      </c>
      <c r="H17" s="148">
        <f t="shared" si="2"/>
        <v>35.710335913676985</v>
      </c>
      <c r="I17" s="148">
        <f t="shared" si="2"/>
        <v>52.706373364670341</v>
      </c>
      <c r="J17" s="148">
        <f t="shared" si="2"/>
        <v>100</v>
      </c>
    </row>
    <row r="18" spans="1:10" s="252" customFormat="1" ht="9.1999999999999993" customHeight="1" x14ac:dyDescent="0.2">
      <c r="A18" s="95" t="s">
        <v>431</v>
      </c>
      <c r="B18" s="241">
        <f t="shared" ref="B18:E18" si="3">(B11/$E11)*100</f>
        <v>20.657163642497917</v>
      </c>
      <c r="C18" s="241">
        <f t="shared" si="3"/>
        <v>63.833226143156871</v>
      </c>
      <c r="D18" s="241">
        <f t="shared" si="3"/>
        <v>15.50961021434521</v>
      </c>
      <c r="E18" s="148">
        <f t="shared" si="3"/>
        <v>100</v>
      </c>
      <c r="F18" s="221"/>
      <c r="G18" s="241">
        <f t="shared" ref="G18:J18" si="4">(G11/$J11)*100</f>
        <v>9.8171650504950154</v>
      </c>
      <c r="H18" s="241">
        <f t="shared" si="4"/>
        <v>30.944277050819334</v>
      </c>
      <c r="I18" s="241">
        <f t="shared" si="4"/>
        <v>59.238557898685649</v>
      </c>
      <c r="J18" s="148">
        <f t="shared" si="4"/>
        <v>100</v>
      </c>
    </row>
    <row r="19" spans="1:10" ht="9.1999999999999993" customHeight="1" thickBot="1" x14ac:dyDescent="0.25">
      <c r="A19" s="95" t="s">
        <v>432</v>
      </c>
      <c r="B19" s="241">
        <f t="shared" ref="B19:E19" si="5">(B12/$E12)*100</f>
        <v>15.458708787130753</v>
      </c>
      <c r="C19" s="241">
        <f t="shared" si="5"/>
        <v>43.387156777044126</v>
      </c>
      <c r="D19" s="241">
        <f t="shared" si="5"/>
        <v>41.154134435825121</v>
      </c>
      <c r="E19" s="241">
        <f t="shared" si="5"/>
        <v>100</v>
      </c>
      <c r="F19" s="221"/>
      <c r="G19" s="241">
        <f t="shared" ref="G19:J19" si="6">(G12/$J12)*100</f>
        <v>10.836421285309768</v>
      </c>
      <c r="H19" s="241">
        <f t="shared" si="6"/>
        <v>28.245468260873036</v>
      </c>
      <c r="I19" s="241">
        <f t="shared" si="6"/>
        <v>60.918110453817199</v>
      </c>
      <c r="J19" s="241">
        <f t="shared" si="6"/>
        <v>100</v>
      </c>
    </row>
    <row r="20" spans="1:10" ht="9.1999999999999993" customHeight="1" x14ac:dyDescent="0.2">
      <c r="A20" s="80" t="s">
        <v>211</v>
      </c>
      <c r="B20" s="242">
        <f t="shared" ref="B20:E20" si="7">(B13/$E13)*100</f>
        <v>19.126118920953868</v>
      </c>
      <c r="C20" s="242">
        <f t="shared" si="7"/>
        <v>54.095801851986344</v>
      </c>
      <c r="D20" s="242">
        <f t="shared" si="7"/>
        <v>26.778079227059781</v>
      </c>
      <c r="E20" s="242">
        <f t="shared" si="7"/>
        <v>100</v>
      </c>
      <c r="F20" s="221"/>
      <c r="G20" s="242">
        <f t="shared" ref="G20:J20" si="8">(G13/$J13)*100</f>
        <v>15.180560424798188</v>
      </c>
      <c r="H20" s="242">
        <f t="shared" si="8"/>
        <v>33.359217428046207</v>
      </c>
      <c r="I20" s="242">
        <f t="shared" si="8"/>
        <v>51.460222147155612</v>
      </c>
      <c r="J20" s="242">
        <f t="shared" si="8"/>
        <v>100</v>
      </c>
    </row>
    <row r="21" spans="1:10" ht="10.5" customHeight="1" x14ac:dyDescent="0.2">
      <c r="A21" s="448" t="s">
        <v>576</v>
      </c>
      <c r="B21" s="449"/>
      <c r="C21" s="449"/>
      <c r="D21" s="449"/>
      <c r="E21" s="449"/>
      <c r="F21" s="449"/>
      <c r="G21" s="449"/>
      <c r="H21" s="449"/>
      <c r="I21" s="449"/>
      <c r="J21" s="449"/>
    </row>
    <row r="22" spans="1:10" ht="18.75" customHeight="1" x14ac:dyDescent="0.15">
      <c r="A22" s="439"/>
      <c r="B22" s="439"/>
      <c r="C22" s="439"/>
      <c r="D22" s="439"/>
      <c r="E22" s="439"/>
      <c r="F22" s="439"/>
      <c r="G22" s="439"/>
      <c r="H22" s="439"/>
      <c r="I22" s="439"/>
      <c r="J22" s="439"/>
    </row>
    <row r="23" spans="1:10" x14ac:dyDescent="0.2">
      <c r="B23" s="37"/>
      <c r="C23" s="37"/>
      <c r="D23" s="159"/>
      <c r="E23" s="37"/>
      <c r="F23" s="37"/>
      <c r="G23" s="37"/>
      <c r="H23" s="37"/>
      <c r="I23" s="37"/>
      <c r="J23" s="37"/>
    </row>
    <row r="24" spans="1:10" ht="13.5" customHeight="1" x14ac:dyDescent="0.2">
      <c r="B24" s="37"/>
      <c r="C24" s="37"/>
      <c r="D24" s="37"/>
      <c r="E24" s="37"/>
      <c r="F24" s="37"/>
      <c r="G24" s="37"/>
      <c r="H24" s="37"/>
      <c r="I24" s="37"/>
      <c r="J24" s="37"/>
    </row>
    <row r="25" spans="1:10" x14ac:dyDescent="0.2">
      <c r="G25" s="37"/>
      <c r="H25" s="37"/>
      <c r="I25" s="37"/>
      <c r="J25" s="37"/>
    </row>
    <row r="26" spans="1:10" ht="24" customHeight="1" x14ac:dyDescent="0.2">
      <c r="B26" s="37"/>
      <c r="C26" s="37"/>
      <c r="D26" s="37"/>
      <c r="E26" s="37"/>
      <c r="F26" s="37"/>
      <c r="G26" s="37"/>
      <c r="H26" s="37"/>
      <c r="I26" s="37"/>
      <c r="J26" s="37"/>
    </row>
    <row r="27" spans="1:10" x14ac:dyDescent="0.2">
      <c r="B27" s="37"/>
      <c r="C27" s="37"/>
      <c r="D27" s="37"/>
      <c r="E27" s="37"/>
      <c r="F27" s="37"/>
      <c r="G27" s="37"/>
      <c r="H27" s="37"/>
      <c r="I27" s="37"/>
      <c r="J27" s="37"/>
    </row>
    <row r="28" spans="1:10" x14ac:dyDescent="0.2">
      <c r="B28" s="37"/>
      <c r="C28" s="37"/>
      <c r="D28" s="37"/>
      <c r="E28" s="37"/>
      <c r="F28" s="37"/>
      <c r="G28" s="37"/>
      <c r="H28" s="37"/>
      <c r="I28" s="37"/>
      <c r="J28" s="37"/>
    </row>
    <row r="29" spans="1:10" ht="24.75" customHeight="1" x14ac:dyDescent="0.2">
      <c r="B29" s="160"/>
      <c r="C29" s="160"/>
      <c r="D29" s="160"/>
      <c r="E29" s="160"/>
      <c r="F29" s="160"/>
    </row>
    <row r="30" spans="1:10" x14ac:dyDescent="0.2">
      <c r="B30" s="160"/>
      <c r="C30" s="160"/>
      <c r="D30" s="160"/>
      <c r="E30" s="160"/>
      <c r="F30" s="160"/>
      <c r="G30" s="160"/>
      <c r="H30" s="160"/>
      <c r="I30" s="160"/>
      <c r="J30" s="160"/>
    </row>
    <row r="31" spans="1:10" x14ac:dyDescent="0.2">
      <c r="B31" s="160"/>
      <c r="C31" s="160"/>
      <c r="D31" s="160"/>
      <c r="E31" s="160"/>
      <c r="F31" s="160"/>
      <c r="G31" s="160"/>
      <c r="H31" s="160"/>
      <c r="I31" s="160"/>
      <c r="J31" s="160"/>
    </row>
    <row r="34" spans="2:10" ht="12.75" customHeight="1" x14ac:dyDescent="0.2"/>
    <row r="36" spans="2:10" ht="13.5" customHeight="1" x14ac:dyDescent="0.2"/>
    <row r="37" spans="2:10" x14ac:dyDescent="0.2">
      <c r="B37" s="37"/>
      <c r="C37" s="37"/>
      <c r="D37" s="37"/>
      <c r="E37" s="37"/>
      <c r="F37" s="37"/>
      <c r="G37" s="37"/>
      <c r="H37" s="37"/>
      <c r="I37" s="37"/>
      <c r="J37" s="37"/>
    </row>
    <row r="38" spans="2:10" ht="24" customHeight="1" x14ac:dyDescent="0.2">
      <c r="B38" s="37"/>
      <c r="C38" s="37"/>
      <c r="D38" s="37"/>
      <c r="E38" s="37"/>
      <c r="F38" s="37"/>
      <c r="G38" s="37"/>
      <c r="H38" s="37"/>
      <c r="I38" s="37"/>
      <c r="J38" s="37"/>
    </row>
    <row r="39" spans="2:10" x14ac:dyDescent="0.2">
      <c r="B39" s="37"/>
      <c r="C39" s="37"/>
      <c r="D39" s="37"/>
      <c r="E39" s="37"/>
      <c r="F39" s="37"/>
      <c r="G39" s="37"/>
      <c r="H39" s="37"/>
      <c r="I39" s="37"/>
      <c r="J39" s="37"/>
    </row>
    <row r="40" spans="2:10" x14ac:dyDescent="0.2">
      <c r="B40" s="37"/>
      <c r="C40" s="37"/>
      <c r="D40" s="37"/>
      <c r="E40" s="37"/>
      <c r="F40" s="37"/>
      <c r="G40" s="37"/>
      <c r="H40" s="37"/>
      <c r="I40" s="37"/>
      <c r="J40" s="37"/>
    </row>
    <row r="41" spans="2:10" ht="24.75" customHeight="1" x14ac:dyDescent="0.2">
      <c r="B41" s="37"/>
      <c r="C41" s="37"/>
      <c r="D41" s="37"/>
      <c r="E41" s="37"/>
      <c r="F41" s="37"/>
      <c r="G41" s="37"/>
      <c r="H41" s="37"/>
      <c r="I41" s="37"/>
      <c r="J41" s="37"/>
    </row>
    <row r="42" spans="2:10" x14ac:dyDescent="0.2">
      <c r="B42" s="37"/>
      <c r="C42" s="37"/>
      <c r="D42" s="37"/>
      <c r="E42" s="37"/>
      <c r="F42" s="37"/>
      <c r="G42" s="37"/>
      <c r="H42" s="37"/>
      <c r="I42" s="37"/>
      <c r="J42" s="37"/>
    </row>
    <row r="44" spans="2:10" x14ac:dyDescent="0.2">
      <c r="B44" s="160"/>
      <c r="C44" s="160"/>
      <c r="D44" s="160"/>
      <c r="E44" s="160"/>
      <c r="F44" s="160"/>
      <c r="G44" s="160"/>
      <c r="H44" s="160"/>
      <c r="I44" s="160"/>
      <c r="J44" s="160"/>
    </row>
    <row r="45" spans="2:10" x14ac:dyDescent="0.2">
      <c r="B45" s="160"/>
      <c r="C45" s="160"/>
      <c r="D45" s="160"/>
      <c r="E45" s="160"/>
      <c r="F45" s="160"/>
      <c r="G45" s="160"/>
      <c r="H45" s="160"/>
      <c r="I45" s="160"/>
      <c r="J45" s="160"/>
    </row>
    <row r="46" spans="2:10" x14ac:dyDescent="0.2">
      <c r="B46" s="160"/>
      <c r="C46" s="160"/>
      <c r="D46" s="160"/>
      <c r="E46" s="160"/>
      <c r="F46" s="160"/>
      <c r="G46" s="160"/>
      <c r="H46" s="160"/>
      <c r="I46" s="160"/>
      <c r="J46" s="160"/>
    </row>
    <row r="47" spans="2:10" x14ac:dyDescent="0.2">
      <c r="B47" s="160"/>
      <c r="C47" s="160"/>
      <c r="D47" s="160"/>
      <c r="E47" s="160"/>
      <c r="F47" s="160"/>
      <c r="G47" s="160"/>
      <c r="H47" s="160"/>
      <c r="I47" s="160"/>
      <c r="J47" s="160"/>
    </row>
  </sheetData>
  <mergeCells count="14">
    <mergeCell ref="A1:J1"/>
    <mergeCell ref="A2:J2"/>
    <mergeCell ref="A22:J22"/>
    <mergeCell ref="A3:J3"/>
    <mergeCell ref="A4:J4"/>
    <mergeCell ref="A5:J5"/>
    <mergeCell ref="B6:E6"/>
    <mergeCell ref="G6:J6"/>
    <mergeCell ref="A21:J21"/>
    <mergeCell ref="B7:B8"/>
    <mergeCell ref="G7:G8"/>
    <mergeCell ref="A15:B15"/>
    <mergeCell ref="C7:D7"/>
    <mergeCell ref="H7:I7"/>
  </mergeCells>
  <phoneticPr fontId="3" type="noConversion"/>
  <pageMargins left="1.05" right="1.05" top="0.5" bottom="0.25" header="0" footer="0"/>
  <pageSetup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view="pageLayout" zoomScale="130" zoomScaleNormal="130" zoomScaleSheetLayoutView="100" zoomScalePageLayoutView="130" workbookViewId="0">
      <selection sqref="A1:H1"/>
    </sheetView>
  </sheetViews>
  <sheetFormatPr defaultRowHeight="8.25" x14ac:dyDescent="0.2"/>
  <cols>
    <col min="1" max="1" width="13.85546875" style="136" customWidth="1"/>
    <col min="2" max="8" width="9.85546875" style="136" customWidth="1"/>
    <col min="9" max="9" width="11.5703125" style="136" bestFit="1" customWidth="1"/>
    <col min="10" max="16384" width="9.140625" style="136"/>
  </cols>
  <sheetData>
    <row r="1" spans="1:8" ht="9.75" customHeight="1" x14ac:dyDescent="0.2">
      <c r="A1" s="411" t="s">
        <v>378</v>
      </c>
      <c r="B1" s="411"/>
      <c r="C1" s="411"/>
      <c r="D1" s="411"/>
      <c r="E1" s="411"/>
      <c r="F1" s="411"/>
      <c r="G1" s="411"/>
      <c r="H1" s="411"/>
    </row>
    <row r="2" spans="1:8" ht="12.75" customHeight="1" x14ac:dyDescent="0.15">
      <c r="A2" s="451" t="s">
        <v>506</v>
      </c>
      <c r="B2" s="451"/>
      <c r="C2" s="451"/>
      <c r="D2" s="451"/>
      <c r="E2" s="451"/>
      <c r="F2" s="451"/>
      <c r="G2" s="451"/>
      <c r="H2" s="451"/>
    </row>
    <row r="3" spans="1:8" ht="17.25" customHeight="1" x14ac:dyDescent="0.2">
      <c r="A3" s="397" t="s">
        <v>519</v>
      </c>
      <c r="B3" s="397"/>
      <c r="C3" s="397"/>
      <c r="D3" s="397"/>
      <c r="E3" s="397"/>
      <c r="F3" s="397"/>
      <c r="G3" s="397"/>
      <c r="H3" s="397"/>
    </row>
    <row r="4" spans="1:8" ht="7.5" customHeight="1" x14ac:dyDescent="0.2">
      <c r="A4" s="393"/>
      <c r="B4" s="393"/>
      <c r="C4" s="393"/>
      <c r="D4" s="393"/>
      <c r="E4" s="393"/>
      <c r="F4" s="393"/>
      <c r="G4" s="393"/>
      <c r="H4" s="393"/>
    </row>
    <row r="5" spans="1:8" ht="18" customHeight="1" x14ac:dyDescent="0.2">
      <c r="A5" s="408" t="s">
        <v>520</v>
      </c>
      <c r="B5" s="404"/>
      <c r="C5" s="404"/>
      <c r="D5" s="404"/>
      <c r="E5" s="404"/>
      <c r="F5" s="404"/>
      <c r="G5" s="404"/>
      <c r="H5" s="404"/>
    </row>
    <row r="6" spans="1:8" ht="18" customHeight="1" x14ac:dyDescent="0.15">
      <c r="B6" s="216" t="s">
        <v>41</v>
      </c>
      <c r="C6" s="216" t="s">
        <v>379</v>
      </c>
      <c r="D6" s="216" t="s">
        <v>42</v>
      </c>
      <c r="E6" s="260" t="s">
        <v>439</v>
      </c>
      <c r="F6" s="243" t="s">
        <v>380</v>
      </c>
      <c r="G6" s="244" t="s">
        <v>381</v>
      </c>
      <c r="H6" s="216" t="s">
        <v>2</v>
      </c>
    </row>
    <row r="7" spans="1:8" ht="9.1999999999999993" customHeight="1" x14ac:dyDescent="0.2">
      <c r="A7" s="53" t="s">
        <v>266</v>
      </c>
      <c r="B7" s="129">
        <v>5185454</v>
      </c>
      <c r="C7" s="129">
        <v>12485360</v>
      </c>
      <c r="D7" s="129">
        <v>50711988</v>
      </c>
      <c r="E7" s="129">
        <v>54346311</v>
      </c>
      <c r="F7" s="129">
        <v>32374377</v>
      </c>
      <c r="G7" s="129">
        <v>18758237</v>
      </c>
      <c r="H7" s="129">
        <v>173861727</v>
      </c>
    </row>
    <row r="8" spans="1:8" ht="9.1999999999999993" customHeight="1" x14ac:dyDescent="0.2">
      <c r="A8" s="53" t="s">
        <v>267</v>
      </c>
      <c r="B8" s="129">
        <v>6821278</v>
      </c>
      <c r="C8" s="129">
        <v>3924691</v>
      </c>
      <c r="D8" s="129">
        <v>7721091</v>
      </c>
      <c r="E8" s="129">
        <v>6699588</v>
      </c>
      <c r="F8" s="129">
        <v>5766370</v>
      </c>
      <c r="G8" s="129">
        <v>4046617</v>
      </c>
      <c r="H8" s="129">
        <v>34979635</v>
      </c>
    </row>
    <row r="9" spans="1:8" ht="9.1999999999999993" customHeight="1" x14ac:dyDescent="0.2">
      <c r="A9" s="133" t="s">
        <v>63</v>
      </c>
      <c r="B9" s="131">
        <v>3795603</v>
      </c>
      <c r="C9" s="131">
        <v>1898376</v>
      </c>
      <c r="D9" s="131">
        <v>2272568</v>
      </c>
      <c r="E9" s="131">
        <v>1181642</v>
      </c>
      <c r="F9" s="131">
        <v>396850</v>
      </c>
      <c r="G9" s="131">
        <v>145855</v>
      </c>
      <c r="H9" s="131">
        <v>9690894</v>
      </c>
    </row>
    <row r="10" spans="1:8" ht="9.1999999999999993" customHeight="1" x14ac:dyDescent="0.2">
      <c r="A10" s="133" t="s">
        <v>67</v>
      </c>
      <c r="B10" s="131">
        <v>857894</v>
      </c>
      <c r="C10" s="131">
        <v>588200</v>
      </c>
      <c r="D10" s="131">
        <v>1403620</v>
      </c>
      <c r="E10" s="131">
        <v>1673689</v>
      </c>
      <c r="F10" s="131">
        <v>2589200</v>
      </c>
      <c r="G10" s="131">
        <v>1910297</v>
      </c>
      <c r="H10" s="131">
        <v>9022900</v>
      </c>
    </row>
    <row r="11" spans="1:8" ht="9.1999999999999993" customHeight="1" x14ac:dyDescent="0.2">
      <c r="A11" s="133" t="s">
        <v>65</v>
      </c>
      <c r="B11" s="131">
        <v>464574</v>
      </c>
      <c r="C11" s="131">
        <v>402089</v>
      </c>
      <c r="D11" s="131">
        <v>1020102</v>
      </c>
      <c r="E11" s="131">
        <v>837626</v>
      </c>
      <c r="F11" s="131">
        <v>434040</v>
      </c>
      <c r="G11" s="131">
        <v>225668</v>
      </c>
      <c r="H11" s="131">
        <v>3384099</v>
      </c>
    </row>
    <row r="12" spans="1:8" ht="9.1999999999999993" customHeight="1" x14ac:dyDescent="0.2">
      <c r="A12" s="133" t="s">
        <v>64</v>
      </c>
      <c r="B12" s="131">
        <v>897640</v>
      </c>
      <c r="C12" s="131">
        <v>388177</v>
      </c>
      <c r="D12" s="131">
        <v>682204</v>
      </c>
      <c r="E12" s="131">
        <v>466385</v>
      </c>
      <c r="F12" s="131">
        <v>201448</v>
      </c>
      <c r="G12" s="131">
        <v>69878</v>
      </c>
      <c r="H12" s="131">
        <v>2705732</v>
      </c>
    </row>
    <row r="13" spans="1:8" ht="9.1999999999999993" customHeight="1" x14ac:dyDescent="0.2">
      <c r="A13" s="133" t="s">
        <v>66</v>
      </c>
      <c r="B13" s="131">
        <v>229359</v>
      </c>
      <c r="C13" s="131">
        <v>184415</v>
      </c>
      <c r="D13" s="131">
        <v>639909</v>
      </c>
      <c r="E13" s="131">
        <v>606265</v>
      </c>
      <c r="F13" s="131">
        <v>457497</v>
      </c>
      <c r="G13" s="131">
        <v>239627</v>
      </c>
      <c r="H13" s="131">
        <v>2357072</v>
      </c>
    </row>
    <row r="14" spans="1:8" ht="9.1999999999999993" customHeight="1" x14ac:dyDescent="0.2">
      <c r="A14" s="133" t="s">
        <v>62</v>
      </c>
      <c r="B14" s="131">
        <v>112547</v>
      </c>
      <c r="C14" s="131">
        <v>72410</v>
      </c>
      <c r="D14" s="131">
        <v>247066</v>
      </c>
      <c r="E14" s="131">
        <v>274998</v>
      </c>
      <c r="F14" s="131">
        <v>346190</v>
      </c>
      <c r="G14" s="131">
        <v>274970</v>
      </c>
      <c r="H14" s="131">
        <v>1328181</v>
      </c>
    </row>
    <row r="15" spans="1:8" s="264" customFormat="1" ht="9.1999999999999993" customHeight="1" thickBot="1" x14ac:dyDescent="0.25">
      <c r="A15" s="176" t="s">
        <v>204</v>
      </c>
      <c r="B15" s="179">
        <v>463661</v>
      </c>
      <c r="C15" s="179">
        <v>391024</v>
      </c>
      <c r="D15" s="179">
        <v>1455622</v>
      </c>
      <c r="E15" s="179">
        <v>1658983</v>
      </c>
      <c r="F15" s="179">
        <v>1341145</v>
      </c>
      <c r="G15" s="179">
        <v>1180322</v>
      </c>
      <c r="H15" s="179">
        <v>6490757</v>
      </c>
    </row>
    <row r="16" spans="1:8" ht="9.1999999999999993" customHeight="1" x14ac:dyDescent="0.2">
      <c r="A16" s="292" t="s">
        <v>2</v>
      </c>
      <c r="B16" s="294">
        <v>12006732</v>
      </c>
      <c r="C16" s="294">
        <v>16410051</v>
      </c>
      <c r="D16" s="294">
        <v>58433079</v>
      </c>
      <c r="E16" s="294">
        <v>61045899</v>
      </c>
      <c r="F16" s="294">
        <v>38140747</v>
      </c>
      <c r="G16" s="294">
        <v>22804854</v>
      </c>
      <c r="H16" s="294">
        <v>208841362</v>
      </c>
    </row>
    <row r="17" spans="1:9" ht="9.1999999999999993" customHeight="1" x14ac:dyDescent="0.2">
      <c r="A17" s="295"/>
      <c r="B17" s="298"/>
      <c r="C17" s="298"/>
      <c r="D17" s="298"/>
      <c r="E17" s="298"/>
      <c r="F17" s="298"/>
      <c r="G17" s="298"/>
      <c r="H17" s="298"/>
    </row>
    <row r="18" spans="1:9" ht="9.1999999999999993" customHeight="1" x14ac:dyDescent="0.2">
      <c r="A18" s="445" t="s">
        <v>365</v>
      </c>
      <c r="B18" s="445"/>
      <c r="C18" s="445"/>
      <c r="D18" s="445"/>
      <c r="E18" s="445"/>
      <c r="F18" s="445"/>
      <c r="G18" s="445"/>
      <c r="H18" s="301"/>
    </row>
    <row r="19" spans="1:9" ht="9.1999999999999993" customHeight="1" x14ac:dyDescent="0.2">
      <c r="A19" s="287" t="s">
        <v>266</v>
      </c>
      <c r="B19" s="286">
        <f>(B7/$H7)*100</f>
        <v>2.9825161002800806</v>
      </c>
      <c r="C19" s="286">
        <f t="shared" ref="C19:H19" si="0">(C7/$H7)*100</f>
        <v>7.1812009551705414</v>
      </c>
      <c r="D19" s="286">
        <f t="shared" si="0"/>
        <v>29.167999694377823</v>
      </c>
      <c r="E19" s="286">
        <f t="shared" si="0"/>
        <v>31.258352219174725</v>
      </c>
      <c r="F19" s="286">
        <f t="shared" si="0"/>
        <v>18.620761198351605</v>
      </c>
      <c r="G19" s="286">
        <f t="shared" si="0"/>
        <v>10.789169832645227</v>
      </c>
      <c r="H19" s="286">
        <f t="shared" si="0"/>
        <v>100</v>
      </c>
    </row>
    <row r="20" spans="1:9" ht="9.1999999999999993" customHeight="1" x14ac:dyDescent="0.2">
      <c r="A20" s="303" t="s">
        <v>267</v>
      </c>
      <c r="B20" s="304">
        <f t="shared" ref="B20:H20" si="1">(B8/$H8)*100</f>
        <v>19.500712343053323</v>
      </c>
      <c r="C20" s="304">
        <f t="shared" si="1"/>
        <v>11.21993125428553</v>
      </c>
      <c r="D20" s="304">
        <f t="shared" si="1"/>
        <v>22.07310339287417</v>
      </c>
      <c r="E20" s="304">
        <f t="shared" si="1"/>
        <v>19.152824207571062</v>
      </c>
      <c r="F20" s="304">
        <f t="shared" si="1"/>
        <v>16.484934734167467</v>
      </c>
      <c r="G20" s="304">
        <f t="shared" si="1"/>
        <v>11.568494068048452</v>
      </c>
      <c r="H20" s="305">
        <f t="shared" si="1"/>
        <v>100</v>
      </c>
    </row>
    <row r="21" spans="1:9" ht="9.1999999999999993" customHeight="1" x14ac:dyDescent="0.2">
      <c r="A21" s="288" t="s">
        <v>63</v>
      </c>
      <c r="B21" s="306">
        <f t="shared" ref="B21:H21" si="2">(B9/$H9)*100</f>
        <v>39.166696075718093</v>
      </c>
      <c r="C21" s="306">
        <f t="shared" si="2"/>
        <v>19.589276283488395</v>
      </c>
      <c r="D21" s="306">
        <f t="shared" si="2"/>
        <v>23.450550589037501</v>
      </c>
      <c r="E21" s="306">
        <f t="shared" si="2"/>
        <v>12.193322927688612</v>
      </c>
      <c r="F21" s="306">
        <f t="shared" si="2"/>
        <v>4.0950814238603783</v>
      </c>
      <c r="G21" s="306">
        <f t="shared" si="2"/>
        <v>1.5050727002070192</v>
      </c>
      <c r="H21" s="307">
        <f t="shared" si="2"/>
        <v>100</v>
      </c>
    </row>
    <row r="22" spans="1:9" ht="9.1999999999999993" customHeight="1" x14ac:dyDescent="0.2">
      <c r="A22" s="288" t="s">
        <v>67</v>
      </c>
      <c r="B22" s="306">
        <f t="shared" ref="B22:H22" si="3">(B10/$H10)*100</f>
        <v>9.5079630717396846</v>
      </c>
      <c r="C22" s="306">
        <f t="shared" si="3"/>
        <v>6.5189684026199997</v>
      </c>
      <c r="D22" s="306">
        <f t="shared" si="3"/>
        <v>15.556195901539416</v>
      </c>
      <c r="E22" s="306">
        <f t="shared" si="3"/>
        <v>18.549346662381275</v>
      </c>
      <c r="F22" s="306">
        <f t="shared" si="3"/>
        <v>28.695873832138226</v>
      </c>
      <c r="G22" s="306">
        <f t="shared" si="3"/>
        <v>21.171652129581396</v>
      </c>
      <c r="H22" s="307">
        <f t="shared" si="3"/>
        <v>100</v>
      </c>
    </row>
    <row r="23" spans="1:9" ht="9.1999999999999993" customHeight="1" x14ac:dyDescent="0.2">
      <c r="A23" s="288" t="s">
        <v>65</v>
      </c>
      <c r="B23" s="306">
        <f t="shared" ref="B23:H23" si="4">(B11/$H11)*100</f>
        <v>13.728144478042752</v>
      </c>
      <c r="C23" s="306">
        <f t="shared" si="4"/>
        <v>11.881715044388477</v>
      </c>
      <c r="D23" s="306">
        <f t="shared" si="4"/>
        <v>30.14397628438175</v>
      </c>
      <c r="E23" s="306">
        <f t="shared" si="4"/>
        <v>24.751817248845263</v>
      </c>
      <c r="F23" s="306">
        <f t="shared" si="4"/>
        <v>12.825865909951217</v>
      </c>
      <c r="G23" s="306">
        <f t="shared" si="4"/>
        <v>6.6684810343905427</v>
      </c>
      <c r="H23" s="307">
        <f t="shared" si="4"/>
        <v>100</v>
      </c>
    </row>
    <row r="24" spans="1:9" ht="9.1999999999999993" customHeight="1" x14ac:dyDescent="0.2">
      <c r="A24" s="288" t="s">
        <v>64</v>
      </c>
      <c r="B24" s="306">
        <f t="shared" ref="B24:H24" si="5">(B12/$H12)*100</f>
        <v>33.175495577536871</v>
      </c>
      <c r="C24" s="306">
        <f t="shared" si="5"/>
        <v>14.346468903793872</v>
      </c>
      <c r="D24" s="306">
        <f t="shared" si="5"/>
        <v>25.213287938347186</v>
      </c>
      <c r="E24" s="306">
        <f t="shared" si="5"/>
        <v>17.236925164798286</v>
      </c>
      <c r="F24" s="306">
        <f t="shared" si="5"/>
        <v>7.4452310871882368</v>
      </c>
      <c r="G24" s="306">
        <f t="shared" si="5"/>
        <v>2.5825913283355484</v>
      </c>
      <c r="H24" s="307">
        <f t="shared" si="5"/>
        <v>100</v>
      </c>
    </row>
    <row r="25" spans="1:9" ht="9.1999999999999993" customHeight="1" x14ac:dyDescent="0.2">
      <c r="A25" s="288" t="s">
        <v>66</v>
      </c>
      <c r="B25" s="306">
        <f t="shared" ref="B25:H25" si="6">(B13/$H13)*100</f>
        <v>9.730674328149501</v>
      </c>
      <c r="C25" s="306">
        <f t="shared" si="6"/>
        <v>7.8239018578982744</v>
      </c>
      <c r="D25" s="306">
        <f t="shared" si="6"/>
        <v>27.148470644935752</v>
      </c>
      <c r="E25" s="306">
        <f t="shared" si="6"/>
        <v>25.721106525384034</v>
      </c>
      <c r="F25" s="306">
        <f t="shared" si="6"/>
        <v>19.409547099112796</v>
      </c>
      <c r="G25" s="306">
        <f t="shared" si="6"/>
        <v>10.166299544519642</v>
      </c>
      <c r="H25" s="307">
        <f t="shared" si="6"/>
        <v>100</v>
      </c>
    </row>
    <row r="26" spans="1:9" ht="9.1999999999999993" customHeight="1" x14ac:dyDescent="0.2">
      <c r="A26" s="288" t="s">
        <v>62</v>
      </c>
      <c r="B26" s="306">
        <f t="shared" ref="B26:H26" si="7">(B14/$H14)*100</f>
        <v>8.4737697648136816</v>
      </c>
      <c r="C26" s="306">
        <f t="shared" si="7"/>
        <v>5.4518171845554182</v>
      </c>
      <c r="D26" s="306">
        <f t="shared" si="7"/>
        <v>18.601832129807608</v>
      </c>
      <c r="E26" s="306">
        <f t="shared" si="7"/>
        <v>20.704858750426336</v>
      </c>
      <c r="F26" s="306">
        <f t="shared" si="7"/>
        <v>26.064971566375366</v>
      </c>
      <c r="G26" s="306">
        <f t="shared" si="7"/>
        <v>20.702750604021592</v>
      </c>
      <c r="H26" s="307">
        <f t="shared" si="7"/>
        <v>100</v>
      </c>
    </row>
    <row r="27" spans="1:9" s="264" customFormat="1" ht="9.1999999999999993" customHeight="1" thickBot="1" x14ac:dyDescent="0.25">
      <c r="A27" s="295" t="s">
        <v>204</v>
      </c>
      <c r="B27" s="308">
        <f t="shared" ref="B27:H27" si="8">(B15/$H15)*100</f>
        <v>7.1434040744400074</v>
      </c>
      <c r="C27" s="308">
        <f t="shared" si="8"/>
        <v>6.0243204298050284</v>
      </c>
      <c r="D27" s="308">
        <f t="shared" si="8"/>
        <v>22.426074493314108</v>
      </c>
      <c r="E27" s="308">
        <f t="shared" si="8"/>
        <v>25.55916051086183</v>
      </c>
      <c r="F27" s="308">
        <f t="shared" si="8"/>
        <v>20.662381907071854</v>
      </c>
      <c r="G27" s="308">
        <f t="shared" si="8"/>
        <v>18.184658584507169</v>
      </c>
      <c r="H27" s="309">
        <f t="shared" si="8"/>
        <v>100</v>
      </c>
    </row>
    <row r="28" spans="1:9" ht="9.1999999999999993" customHeight="1" x14ac:dyDescent="0.2">
      <c r="A28" s="292" t="s">
        <v>211</v>
      </c>
      <c r="B28" s="297">
        <f t="shared" ref="B28:H28" si="9">(B16/$H16)*100</f>
        <v>5.7492116911208422</v>
      </c>
      <c r="C28" s="297">
        <f t="shared" si="9"/>
        <v>7.8576632726614761</v>
      </c>
      <c r="D28" s="297">
        <f t="shared" si="9"/>
        <v>27.979648495109892</v>
      </c>
      <c r="E28" s="297">
        <f t="shared" si="9"/>
        <v>29.230751234039548</v>
      </c>
      <c r="F28" s="297">
        <f t="shared" si="9"/>
        <v>18.263023490528663</v>
      </c>
      <c r="G28" s="297">
        <f t="shared" si="9"/>
        <v>10.919701816539581</v>
      </c>
      <c r="H28" s="297">
        <f t="shared" si="9"/>
        <v>100</v>
      </c>
    </row>
    <row r="29" spans="1:9" ht="32.25" customHeight="1" x14ac:dyDescent="0.2">
      <c r="A29" s="427" t="s">
        <v>452</v>
      </c>
      <c r="B29" s="427"/>
      <c r="C29" s="427"/>
      <c r="D29" s="427"/>
      <c r="E29" s="427"/>
      <c r="F29" s="427"/>
      <c r="G29" s="427"/>
      <c r="H29" s="427"/>
      <c r="I29" s="155"/>
    </row>
    <row r="30" spans="1:9" ht="10.5" customHeight="1" x14ac:dyDescent="0.2">
      <c r="A30" s="429" t="s">
        <v>576</v>
      </c>
      <c r="B30" s="427"/>
      <c r="C30" s="427"/>
      <c r="D30" s="427"/>
      <c r="E30" s="427"/>
      <c r="F30" s="427"/>
      <c r="G30" s="427"/>
      <c r="H30" s="427"/>
    </row>
    <row r="31" spans="1:9" ht="17.25" customHeight="1" x14ac:dyDescent="0.15">
      <c r="A31" s="401"/>
      <c r="B31" s="401"/>
      <c r="C31" s="401"/>
      <c r="D31" s="401"/>
      <c r="E31" s="401"/>
      <c r="F31" s="401"/>
      <c r="G31" s="401"/>
      <c r="H31" s="401"/>
    </row>
    <row r="32" spans="1:9" x14ac:dyDescent="0.2">
      <c r="B32" s="37"/>
      <c r="C32" s="37"/>
      <c r="D32" s="37"/>
      <c r="E32" s="37"/>
      <c r="F32" s="37"/>
      <c r="G32" s="37"/>
      <c r="H32" s="37"/>
    </row>
    <row r="33" spans="2:8" ht="13.5" customHeight="1" x14ac:dyDescent="0.2">
      <c r="B33" s="37"/>
      <c r="C33" s="37"/>
      <c r="D33" s="37"/>
      <c r="E33" s="37"/>
      <c r="F33" s="37"/>
      <c r="G33" s="37"/>
      <c r="H33" s="37"/>
    </row>
    <row r="34" spans="2:8" x14ac:dyDescent="0.2">
      <c r="B34" s="37"/>
      <c r="C34" s="37"/>
      <c r="D34" s="37"/>
      <c r="E34" s="37"/>
      <c r="F34" s="37"/>
      <c r="G34" s="37"/>
      <c r="H34" s="37"/>
    </row>
    <row r="35" spans="2:8" ht="12.75" customHeight="1" x14ac:dyDescent="0.2">
      <c r="B35" s="37"/>
      <c r="C35" s="37"/>
      <c r="D35" s="37"/>
      <c r="E35" s="37"/>
      <c r="F35" s="37"/>
      <c r="G35" s="37"/>
      <c r="H35" s="37"/>
    </row>
    <row r="36" spans="2:8" x14ac:dyDescent="0.2">
      <c r="B36" s="37"/>
      <c r="C36" s="37"/>
      <c r="D36" s="37"/>
      <c r="E36" s="37"/>
      <c r="F36" s="37"/>
      <c r="G36" s="37"/>
      <c r="H36" s="37"/>
    </row>
    <row r="37" spans="2:8" x14ac:dyDescent="0.2">
      <c r="B37" s="37"/>
      <c r="C37" s="37"/>
      <c r="D37" s="37"/>
      <c r="E37" s="37"/>
      <c r="F37" s="37"/>
      <c r="G37" s="37"/>
      <c r="H37" s="37"/>
    </row>
    <row r="38" spans="2:8" x14ac:dyDescent="0.2">
      <c r="B38" s="37"/>
      <c r="C38" s="37"/>
      <c r="D38" s="37"/>
      <c r="E38" s="37"/>
      <c r="F38" s="37"/>
      <c r="G38" s="37"/>
      <c r="H38" s="37"/>
    </row>
    <row r="39" spans="2:8" ht="12.75" customHeight="1" x14ac:dyDescent="0.2">
      <c r="B39" s="37"/>
      <c r="C39" s="37"/>
      <c r="D39" s="37"/>
      <c r="E39" s="37"/>
      <c r="F39" s="37"/>
      <c r="G39" s="37"/>
      <c r="H39" s="37"/>
    </row>
    <row r="40" spans="2:8" x14ac:dyDescent="0.2">
      <c r="B40" s="37"/>
      <c r="C40" s="37"/>
      <c r="D40" s="37"/>
      <c r="E40" s="37"/>
      <c r="F40" s="37"/>
      <c r="G40" s="37"/>
      <c r="H40" s="37"/>
    </row>
    <row r="41" spans="2:8" ht="13.5" customHeight="1" x14ac:dyDescent="0.2">
      <c r="B41" s="37"/>
      <c r="C41" s="37"/>
      <c r="D41" s="37"/>
      <c r="E41" s="37"/>
      <c r="F41" s="37"/>
      <c r="G41" s="37"/>
      <c r="H41" s="37"/>
    </row>
    <row r="43" spans="2:8" ht="12.75" customHeight="1" x14ac:dyDescent="0.2">
      <c r="B43" s="154"/>
      <c r="C43" s="154"/>
      <c r="D43" s="154"/>
      <c r="E43" s="154"/>
      <c r="F43" s="154"/>
      <c r="G43" s="154"/>
      <c r="H43" s="154"/>
    </row>
    <row r="44" spans="2:8" x14ac:dyDescent="0.2">
      <c r="B44" s="154"/>
      <c r="C44" s="154"/>
      <c r="D44" s="154"/>
      <c r="E44" s="154"/>
      <c r="F44" s="154"/>
      <c r="G44" s="154"/>
      <c r="H44" s="154"/>
    </row>
    <row r="45" spans="2:8" x14ac:dyDescent="0.2">
      <c r="B45" s="154"/>
      <c r="C45" s="154"/>
      <c r="D45" s="154"/>
      <c r="E45" s="154"/>
      <c r="F45" s="154"/>
      <c r="G45" s="154"/>
      <c r="H45" s="154"/>
    </row>
    <row r="46" spans="2:8" x14ac:dyDescent="0.2">
      <c r="B46" s="154"/>
      <c r="C46" s="154"/>
      <c r="D46" s="154"/>
      <c r="E46" s="154"/>
      <c r="F46" s="154"/>
      <c r="G46" s="154"/>
      <c r="H46" s="154"/>
    </row>
    <row r="47" spans="2:8" x14ac:dyDescent="0.2">
      <c r="B47" s="154"/>
      <c r="C47" s="154"/>
      <c r="D47" s="154"/>
      <c r="E47" s="154"/>
      <c r="F47" s="154"/>
      <c r="G47" s="154"/>
      <c r="H47" s="154"/>
    </row>
    <row r="48" spans="2:8" x14ac:dyDescent="0.2">
      <c r="B48" s="154"/>
      <c r="C48" s="154"/>
      <c r="D48" s="154"/>
      <c r="E48" s="154"/>
      <c r="F48" s="154"/>
      <c r="G48" s="154"/>
      <c r="H48" s="154"/>
    </row>
    <row r="49" spans="2:8" x14ac:dyDescent="0.2">
      <c r="B49" s="154"/>
      <c r="C49" s="154"/>
      <c r="D49" s="154"/>
      <c r="E49" s="154"/>
      <c r="F49" s="154"/>
      <c r="G49" s="154"/>
      <c r="H49" s="154"/>
    </row>
    <row r="50" spans="2:8" x14ac:dyDescent="0.2">
      <c r="B50" s="154"/>
      <c r="C50" s="154"/>
      <c r="D50" s="154"/>
      <c r="E50" s="154"/>
      <c r="F50" s="154"/>
      <c r="G50" s="154"/>
      <c r="H50" s="154"/>
    </row>
    <row r="51" spans="2:8" x14ac:dyDescent="0.2">
      <c r="B51" s="154"/>
      <c r="C51" s="154"/>
      <c r="D51" s="154"/>
      <c r="E51" s="154"/>
      <c r="F51" s="154"/>
      <c r="G51" s="154"/>
      <c r="H51" s="154"/>
    </row>
    <row r="52" spans="2:8" ht="12.75" customHeight="1" x14ac:dyDescent="0.2">
      <c r="B52" s="154"/>
      <c r="C52" s="154"/>
      <c r="D52" s="154"/>
      <c r="E52" s="154"/>
      <c r="F52" s="154"/>
      <c r="G52" s="154"/>
      <c r="H52" s="154"/>
    </row>
    <row r="54" spans="2:8" ht="13.5" customHeight="1" x14ac:dyDescent="0.2"/>
    <row r="56" spans="2:8" ht="12.75" customHeight="1" x14ac:dyDescent="0.2"/>
    <row r="60" spans="2:8" ht="12.75" customHeight="1" x14ac:dyDescent="0.2"/>
    <row r="62" spans="2:8" ht="13.5" customHeight="1" x14ac:dyDescent="0.2"/>
    <row r="64" spans="2:8" ht="12.75" customHeight="1" x14ac:dyDescent="0.2"/>
  </sheetData>
  <mergeCells count="9">
    <mergeCell ref="A31:H31"/>
    <mergeCell ref="A1:H1"/>
    <mergeCell ref="A2:H2"/>
    <mergeCell ref="A3:H3"/>
    <mergeCell ref="A4:H4"/>
    <mergeCell ref="A5:H5"/>
    <mergeCell ref="A30:H30"/>
    <mergeCell ref="A29:H29"/>
    <mergeCell ref="A18:G18"/>
  </mergeCells>
  <phoneticPr fontId="3" type="noConversion"/>
  <pageMargins left="1.05" right="1.05" top="0.5" bottom="0.25" header="0" footer="0"/>
  <pageSetup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view="pageLayout" zoomScale="130" zoomScaleNormal="100" zoomScaleSheetLayoutView="100" zoomScalePageLayoutView="130" workbookViewId="0">
      <selection sqref="A1:F1"/>
    </sheetView>
  </sheetViews>
  <sheetFormatPr defaultRowHeight="8.25" x14ac:dyDescent="0.2"/>
  <cols>
    <col min="1" max="1" width="20.42578125" style="136" customWidth="1"/>
    <col min="2" max="3" width="9" style="136" customWidth="1"/>
    <col min="4" max="4" width="0.7109375" style="209" customWidth="1"/>
    <col min="5" max="6" width="7.85546875" style="136" customWidth="1"/>
    <col min="7" max="16384" width="9.140625" style="136"/>
  </cols>
  <sheetData>
    <row r="1" spans="1:8" ht="10.5" customHeight="1" x14ac:dyDescent="0.2">
      <c r="A1" s="411" t="s">
        <v>382</v>
      </c>
      <c r="B1" s="411"/>
      <c r="C1" s="411"/>
      <c r="D1" s="411"/>
      <c r="E1" s="411"/>
      <c r="F1" s="411"/>
    </row>
    <row r="2" spans="1:8" ht="22.5" customHeight="1" x14ac:dyDescent="0.2">
      <c r="A2" s="388" t="s">
        <v>466</v>
      </c>
      <c r="B2" s="388"/>
      <c r="C2" s="388"/>
      <c r="D2" s="388"/>
      <c r="E2" s="388"/>
      <c r="F2" s="388"/>
    </row>
    <row r="3" spans="1:8" ht="18" customHeight="1" x14ac:dyDescent="0.2">
      <c r="A3" s="397" t="s">
        <v>521</v>
      </c>
      <c r="B3" s="397"/>
      <c r="C3" s="397"/>
      <c r="D3" s="397"/>
      <c r="E3" s="397"/>
      <c r="F3" s="397"/>
    </row>
    <row r="4" spans="1:8" ht="6.75" customHeight="1" x14ac:dyDescent="0.2">
      <c r="A4" s="393"/>
      <c r="B4" s="393"/>
      <c r="C4" s="393"/>
      <c r="D4" s="393"/>
      <c r="E4" s="393"/>
      <c r="F4" s="393"/>
    </row>
    <row r="5" spans="1:8" ht="18" customHeight="1" x14ac:dyDescent="0.2">
      <c r="A5" s="408" t="s">
        <v>522</v>
      </c>
      <c r="B5" s="404"/>
      <c r="C5" s="404"/>
      <c r="D5" s="404"/>
      <c r="E5" s="404"/>
      <c r="F5" s="404"/>
    </row>
    <row r="6" spans="1:8" ht="9" customHeight="1" x14ac:dyDescent="0.2">
      <c r="A6" s="116"/>
      <c r="B6" s="453" t="s">
        <v>426</v>
      </c>
      <c r="C6" s="453"/>
      <c r="D6" s="157"/>
      <c r="E6" s="453" t="s">
        <v>387</v>
      </c>
      <c r="F6" s="453"/>
    </row>
    <row r="7" spans="1:8" ht="9" customHeight="1" x14ac:dyDescent="0.2">
      <c r="B7" s="157">
        <v>2012</v>
      </c>
      <c r="C7" s="157">
        <v>2000</v>
      </c>
      <c r="D7" s="157"/>
      <c r="E7" s="157">
        <v>2012</v>
      </c>
      <c r="F7" s="157">
        <v>2000</v>
      </c>
    </row>
    <row r="8" spans="1:8" ht="9" customHeight="1" x14ac:dyDescent="0.2">
      <c r="A8" s="287" t="s">
        <v>72</v>
      </c>
      <c r="B8" s="245">
        <v>3908361</v>
      </c>
      <c r="C8" s="245">
        <v>3712697</v>
      </c>
      <c r="D8" s="157"/>
      <c r="E8" s="302">
        <v>47.8</v>
      </c>
      <c r="F8" s="302">
        <v>49.471202558801316</v>
      </c>
    </row>
    <row r="9" spans="1:8" ht="9" customHeight="1" x14ac:dyDescent="0.2">
      <c r="A9" s="336" t="s">
        <v>440</v>
      </c>
      <c r="B9" s="246">
        <v>768502</v>
      </c>
      <c r="C9" s="246">
        <v>510771</v>
      </c>
      <c r="D9" s="157"/>
      <c r="E9" s="317">
        <v>43.8</v>
      </c>
      <c r="F9" s="317">
        <v>41.858686949231576</v>
      </c>
      <c r="H9" s="189"/>
    </row>
    <row r="10" spans="1:8" ht="9" customHeight="1" x14ac:dyDescent="0.2">
      <c r="A10" s="337" t="s">
        <v>441</v>
      </c>
      <c r="B10" s="246">
        <v>3138750</v>
      </c>
      <c r="C10" s="246">
        <v>3197573</v>
      </c>
      <c r="D10" s="157"/>
      <c r="E10" s="317">
        <v>48.9</v>
      </c>
      <c r="F10" s="317">
        <v>51</v>
      </c>
      <c r="H10" s="189"/>
    </row>
    <row r="11" spans="1:8" ht="9" customHeight="1" thickBot="1" x14ac:dyDescent="0.25">
      <c r="A11" s="335" t="s">
        <v>4</v>
      </c>
      <c r="B11" s="338">
        <v>70784</v>
      </c>
      <c r="C11" s="338">
        <v>88006</v>
      </c>
      <c r="D11" s="157"/>
      <c r="E11" s="339">
        <v>50.6</v>
      </c>
      <c r="F11" s="339">
        <v>43.678035416501231</v>
      </c>
      <c r="H11" s="189"/>
    </row>
    <row r="12" spans="1:8" ht="9" customHeight="1" x14ac:dyDescent="0.2">
      <c r="A12" s="340" t="s">
        <v>2</v>
      </c>
      <c r="B12" s="224">
        <v>3979145</v>
      </c>
      <c r="C12" s="224">
        <v>3800703</v>
      </c>
      <c r="D12" s="157"/>
      <c r="E12" s="341">
        <v>47.9</v>
      </c>
      <c r="F12" s="341">
        <v>49.31973415870646</v>
      </c>
      <c r="G12" s="141"/>
    </row>
    <row r="13" spans="1:8" ht="9" customHeight="1" x14ac:dyDescent="0.2">
      <c r="A13" s="335"/>
      <c r="B13" s="342"/>
      <c r="C13" s="342"/>
      <c r="D13" s="342"/>
      <c r="E13" s="343"/>
      <c r="F13" s="343"/>
    </row>
    <row r="14" spans="1:8" ht="18" customHeight="1" x14ac:dyDescent="0.2">
      <c r="A14" s="408" t="s">
        <v>523</v>
      </c>
      <c r="B14" s="404"/>
      <c r="C14" s="404"/>
      <c r="D14" s="404"/>
      <c r="E14" s="404"/>
      <c r="F14" s="404"/>
    </row>
    <row r="15" spans="1:8" ht="9" customHeight="1" x14ac:dyDescent="0.2">
      <c r="A15" s="287" t="s">
        <v>72</v>
      </c>
      <c r="B15" s="245">
        <v>49973683</v>
      </c>
      <c r="C15" s="245">
        <v>48776592</v>
      </c>
      <c r="D15" s="157"/>
      <c r="E15" s="302">
        <v>97</v>
      </c>
      <c r="F15" s="302">
        <v>97.065291138012256</v>
      </c>
    </row>
    <row r="16" spans="1:8" ht="9" customHeight="1" x14ac:dyDescent="0.2">
      <c r="A16" s="336" t="s">
        <v>440</v>
      </c>
      <c r="B16" s="246">
        <v>9165943</v>
      </c>
      <c r="C16" s="246">
        <v>6023584</v>
      </c>
      <c r="D16" s="157"/>
      <c r="E16" s="317">
        <v>97.6</v>
      </c>
      <c r="F16" s="317">
        <v>96.986871572559778</v>
      </c>
    </row>
    <row r="17" spans="1:6" ht="9" customHeight="1" x14ac:dyDescent="0.2">
      <c r="A17" s="337" t="s">
        <v>441</v>
      </c>
      <c r="B17" s="246">
        <v>40639972</v>
      </c>
      <c r="C17" s="246">
        <v>42543435</v>
      </c>
      <c r="D17" s="157"/>
      <c r="E17" s="317">
        <v>97</v>
      </c>
      <c r="F17" s="317">
        <v>97.2</v>
      </c>
    </row>
    <row r="18" spans="1:6" ht="9" customHeight="1" thickBot="1" x14ac:dyDescent="0.25">
      <c r="A18" s="335" t="s">
        <v>4</v>
      </c>
      <c r="B18" s="338">
        <v>2228057</v>
      </c>
      <c r="C18" s="338">
        <v>2619237</v>
      </c>
      <c r="D18" s="157"/>
      <c r="E18" s="339">
        <v>95.8</v>
      </c>
      <c r="F18" s="339">
        <v>92.722360421931754</v>
      </c>
    </row>
    <row r="19" spans="1:6" ht="9" customHeight="1" x14ac:dyDescent="0.2">
      <c r="A19" s="324" t="s">
        <v>2</v>
      </c>
      <c r="B19" s="173">
        <v>52201740</v>
      </c>
      <c r="C19" s="173">
        <v>51395829</v>
      </c>
      <c r="D19" s="157"/>
      <c r="E19" s="344">
        <v>97</v>
      </c>
      <c r="F19" s="344">
        <v>96.83415178334657</v>
      </c>
    </row>
    <row r="20" spans="1:6" ht="10.5" customHeight="1" x14ac:dyDescent="0.2">
      <c r="A20" s="427" t="s">
        <v>450</v>
      </c>
      <c r="B20" s="427"/>
      <c r="C20" s="427"/>
      <c r="D20" s="427"/>
      <c r="E20" s="427"/>
      <c r="F20" s="427"/>
    </row>
    <row r="21" spans="1:6" ht="21.75" customHeight="1" x14ac:dyDescent="0.2">
      <c r="A21" s="429" t="s">
        <v>577</v>
      </c>
      <c r="B21" s="427"/>
      <c r="C21" s="427"/>
      <c r="D21" s="427"/>
      <c r="E21" s="427"/>
      <c r="F21" s="427"/>
    </row>
    <row r="22" spans="1:6" ht="18" customHeight="1" x14ac:dyDescent="0.15">
      <c r="A22" s="452"/>
      <c r="B22" s="452"/>
      <c r="C22" s="452"/>
      <c r="D22" s="452"/>
      <c r="E22" s="452"/>
      <c r="F22" s="452"/>
    </row>
    <row r="23" spans="1:6" ht="12.75" customHeight="1" x14ac:dyDescent="0.2"/>
    <row r="25" spans="1:6" ht="13.5" customHeight="1" x14ac:dyDescent="0.2"/>
    <row r="28" spans="1:6" ht="36" customHeight="1" x14ac:dyDescent="0.2"/>
    <row r="33" ht="12.75" customHeight="1" x14ac:dyDescent="0.2"/>
    <row r="35" ht="13.5" customHeight="1" x14ac:dyDescent="0.2"/>
    <row r="38" ht="36" customHeight="1" x14ac:dyDescent="0.2"/>
  </sheetData>
  <mergeCells count="11">
    <mergeCell ref="A5:F5"/>
    <mergeCell ref="A3:F3"/>
    <mergeCell ref="A22:F22"/>
    <mergeCell ref="A1:F1"/>
    <mergeCell ref="A20:F20"/>
    <mergeCell ref="A21:F21"/>
    <mergeCell ref="B6:C6"/>
    <mergeCell ref="E6:F6"/>
    <mergeCell ref="A14:F14"/>
    <mergeCell ref="A2:F2"/>
    <mergeCell ref="A4:F4"/>
  </mergeCells>
  <phoneticPr fontId="3" type="noConversion"/>
  <pageMargins left="1.05" right="1.05" top="0.5" bottom="0.25" header="0" footer="0"/>
  <pageSetup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view="pageLayout" zoomScale="130" zoomScaleNormal="100" zoomScaleSheetLayoutView="100" zoomScalePageLayoutView="130" workbookViewId="0">
      <selection sqref="A1:F1"/>
    </sheetView>
  </sheetViews>
  <sheetFormatPr defaultRowHeight="8.25" x14ac:dyDescent="0.2"/>
  <cols>
    <col min="1" max="1" width="12.7109375" style="203" customWidth="1"/>
    <col min="2" max="2" width="7" style="203" customWidth="1"/>
    <col min="3" max="3" width="6.85546875" style="203" customWidth="1"/>
    <col min="4" max="4" width="0.5703125" style="209" customWidth="1"/>
    <col min="5" max="6" width="6" style="203" customWidth="1"/>
    <col min="7" max="16384" width="9.140625" style="203"/>
  </cols>
  <sheetData>
    <row r="1" spans="1:9" ht="9.75" customHeight="1" x14ac:dyDescent="0.2">
      <c r="A1" s="411" t="s">
        <v>383</v>
      </c>
      <c r="B1" s="411"/>
      <c r="C1" s="411"/>
      <c r="D1" s="411"/>
      <c r="E1" s="411"/>
      <c r="F1" s="411"/>
    </row>
    <row r="2" spans="1:9" ht="21.75" customHeight="1" x14ac:dyDescent="0.2">
      <c r="A2" s="402" t="s">
        <v>466</v>
      </c>
      <c r="B2" s="402"/>
      <c r="C2" s="402"/>
      <c r="D2" s="402"/>
      <c r="E2" s="402"/>
      <c r="F2" s="402"/>
    </row>
    <row r="3" spans="1:9" ht="28.5" customHeight="1" x14ac:dyDescent="0.2">
      <c r="A3" s="397" t="s">
        <v>524</v>
      </c>
      <c r="B3" s="397"/>
      <c r="C3" s="397"/>
      <c r="D3" s="397"/>
      <c r="E3" s="397"/>
      <c r="F3" s="397"/>
    </row>
    <row r="4" spans="1:9" ht="7.5" customHeight="1" x14ac:dyDescent="0.2">
      <c r="A4" s="393"/>
      <c r="B4" s="393"/>
      <c r="C4" s="393"/>
      <c r="D4" s="393"/>
      <c r="E4" s="393"/>
      <c r="F4" s="393"/>
    </row>
    <row r="5" spans="1:9" ht="18" customHeight="1" x14ac:dyDescent="0.2">
      <c r="A5" s="408" t="s">
        <v>525</v>
      </c>
      <c r="B5" s="404"/>
      <c r="C5" s="404"/>
      <c r="D5" s="404"/>
      <c r="E5" s="404"/>
      <c r="F5" s="404"/>
    </row>
    <row r="6" spans="1:9" ht="9.1999999999999993" customHeight="1" x14ac:dyDescent="0.2">
      <c r="A6" s="200"/>
      <c r="B6" s="453" t="s">
        <v>384</v>
      </c>
      <c r="C6" s="453"/>
      <c r="D6" s="157"/>
      <c r="E6" s="453" t="s">
        <v>385</v>
      </c>
      <c r="F6" s="453"/>
    </row>
    <row r="7" spans="1:9" ht="9.1999999999999993" customHeight="1" x14ac:dyDescent="0.2">
      <c r="B7" s="157">
        <v>2012</v>
      </c>
      <c r="C7" s="157">
        <v>2000</v>
      </c>
      <c r="D7" s="157"/>
      <c r="E7" s="157">
        <v>2012</v>
      </c>
      <c r="F7" s="157">
        <v>2000</v>
      </c>
    </row>
    <row r="8" spans="1:9" ht="9.1999999999999993" customHeight="1" x14ac:dyDescent="0.2">
      <c r="A8" s="53" t="s">
        <v>266</v>
      </c>
      <c r="B8" s="245">
        <v>667594</v>
      </c>
      <c r="C8" s="245">
        <v>1235012</v>
      </c>
      <c r="D8" s="157"/>
      <c r="E8" s="315">
        <v>4.2</v>
      </c>
      <c r="F8" s="315">
        <v>8.5229434026848008</v>
      </c>
      <c r="G8" s="218"/>
      <c r="H8" s="454"/>
      <c r="I8" s="454"/>
    </row>
    <row r="9" spans="1:9" ht="9.1999999999999993" customHeight="1" x14ac:dyDescent="0.2">
      <c r="A9" s="53" t="s">
        <v>267</v>
      </c>
      <c r="B9" s="245">
        <v>97658</v>
      </c>
      <c r="C9" s="245">
        <v>342373</v>
      </c>
      <c r="D9" s="157"/>
      <c r="E9" s="315">
        <v>7.7</v>
      </c>
      <c r="F9" s="315">
        <v>23.357144855053502</v>
      </c>
      <c r="G9" s="218"/>
      <c r="H9" s="454"/>
      <c r="I9" s="454"/>
    </row>
    <row r="10" spans="1:9" ht="9.1999999999999993" customHeight="1" x14ac:dyDescent="0.2">
      <c r="A10" s="133" t="s">
        <v>63</v>
      </c>
      <c r="B10" s="246">
        <v>55838</v>
      </c>
      <c r="C10" s="246">
        <v>253918</v>
      </c>
      <c r="D10" s="157"/>
      <c r="E10" s="317">
        <v>13.3</v>
      </c>
      <c r="F10" s="317">
        <v>42.295910463622931</v>
      </c>
      <c r="G10" s="218"/>
      <c r="H10" s="454"/>
      <c r="I10" s="454"/>
    </row>
    <row r="11" spans="1:9" ht="9.1999999999999993" customHeight="1" x14ac:dyDescent="0.2">
      <c r="A11" s="133" t="s">
        <v>67</v>
      </c>
      <c r="B11" s="246">
        <v>5467</v>
      </c>
      <c r="C11" s="246">
        <v>14603</v>
      </c>
      <c r="D11" s="157"/>
      <c r="E11" s="317">
        <v>1.9</v>
      </c>
      <c r="F11" s="317">
        <v>4.8662068046252793</v>
      </c>
      <c r="G11" s="218"/>
      <c r="H11" s="454"/>
      <c r="I11" s="454"/>
    </row>
    <row r="12" spans="1:9" ht="9.1999999999999993" customHeight="1" x14ac:dyDescent="0.2">
      <c r="A12" s="133" t="s">
        <v>65</v>
      </c>
      <c r="B12" s="246">
        <v>9290</v>
      </c>
      <c r="C12" s="246">
        <v>12330</v>
      </c>
      <c r="D12" s="157"/>
      <c r="E12" s="317">
        <v>7.8</v>
      </c>
      <c r="F12" s="317">
        <v>10.688836104513063</v>
      </c>
      <c r="G12" s="218"/>
      <c r="H12" s="454"/>
      <c r="I12" s="454"/>
    </row>
    <row r="13" spans="1:9" ht="9.1999999999999993" customHeight="1" x14ac:dyDescent="0.2">
      <c r="A13" s="133" t="s">
        <v>64</v>
      </c>
      <c r="B13" s="246">
        <v>16505</v>
      </c>
      <c r="C13" s="246">
        <v>38020</v>
      </c>
      <c r="D13" s="157"/>
      <c r="E13" s="317">
        <v>19.100000000000001</v>
      </c>
      <c r="F13" s="317">
        <v>30.308827984247699</v>
      </c>
      <c r="G13" s="218"/>
      <c r="H13" s="454"/>
      <c r="I13" s="454"/>
    </row>
    <row r="14" spans="1:9" ht="9.1999999999999993" customHeight="1" x14ac:dyDescent="0.2">
      <c r="A14" s="133" t="s">
        <v>66</v>
      </c>
      <c r="B14" s="246">
        <v>3366</v>
      </c>
      <c r="C14" s="246">
        <v>8755</v>
      </c>
      <c r="D14" s="157"/>
      <c r="E14" s="317">
        <v>3.4</v>
      </c>
      <c r="F14" s="317">
        <v>9.2836086781328859</v>
      </c>
      <c r="G14" s="218"/>
      <c r="H14" s="454"/>
      <c r="I14" s="454"/>
    </row>
    <row r="15" spans="1:9" ht="9.1999999999999993" customHeight="1" x14ac:dyDescent="0.2">
      <c r="A15" s="133" t="s">
        <v>62</v>
      </c>
      <c r="B15" s="246">
        <v>1457</v>
      </c>
      <c r="C15" s="246">
        <v>2868</v>
      </c>
      <c r="D15" s="157"/>
      <c r="E15" s="317">
        <v>2.7</v>
      </c>
      <c r="F15" s="317">
        <v>7.5230176009233274</v>
      </c>
      <c r="G15" s="218"/>
      <c r="H15" s="184"/>
    </row>
    <row r="16" spans="1:9" s="264" customFormat="1" ht="9.1999999999999993" customHeight="1" thickBot="1" x14ac:dyDescent="0.25">
      <c r="A16" s="176" t="s">
        <v>204</v>
      </c>
      <c r="B16" s="271">
        <v>5735</v>
      </c>
      <c r="C16" s="271">
        <v>11879</v>
      </c>
      <c r="D16" s="157"/>
      <c r="E16" s="318">
        <v>2.7</v>
      </c>
      <c r="F16" s="318">
        <v>6.1816667967631984</v>
      </c>
      <c r="H16" s="184"/>
    </row>
    <row r="17" spans="1:8" ht="9.1999999999999993" customHeight="1" x14ac:dyDescent="0.2">
      <c r="A17" s="292" t="s">
        <v>2</v>
      </c>
      <c r="B17" s="310">
        <v>765252</v>
      </c>
      <c r="C17" s="310">
        <v>1577385</v>
      </c>
      <c r="D17" s="157"/>
      <c r="E17" s="313">
        <v>4.4000000000000004</v>
      </c>
      <c r="F17" s="313">
        <v>9.8856830897120709</v>
      </c>
      <c r="G17" s="218"/>
      <c r="H17" s="312"/>
    </row>
    <row r="18" spans="1:8" ht="32.25" customHeight="1" x14ac:dyDescent="0.2">
      <c r="A18" s="429" t="s">
        <v>453</v>
      </c>
      <c r="B18" s="427"/>
      <c r="C18" s="427"/>
      <c r="D18" s="427"/>
      <c r="E18" s="427"/>
      <c r="F18" s="427"/>
    </row>
    <row r="19" spans="1:8" ht="22.5" customHeight="1" x14ac:dyDescent="0.2">
      <c r="A19" s="429" t="s">
        <v>577</v>
      </c>
      <c r="B19" s="427"/>
      <c r="C19" s="427"/>
      <c r="D19" s="427"/>
      <c r="E19" s="427"/>
      <c r="F19" s="427"/>
    </row>
    <row r="20" spans="1:8" ht="18" customHeight="1" x14ac:dyDescent="0.15">
      <c r="A20" s="452"/>
      <c r="B20" s="452"/>
      <c r="C20" s="452"/>
      <c r="D20" s="452"/>
      <c r="E20" s="452"/>
      <c r="F20" s="452"/>
    </row>
    <row r="21" spans="1:8" ht="13.5" customHeight="1" x14ac:dyDescent="0.2"/>
    <row r="22" spans="1:8" x14ac:dyDescent="0.2">
      <c r="B22" s="153"/>
      <c r="C22" s="159"/>
      <c r="D22" s="159"/>
    </row>
    <row r="23" spans="1:8" x14ac:dyDescent="0.2">
      <c r="B23" s="153"/>
      <c r="C23" s="161"/>
      <c r="D23" s="161"/>
    </row>
    <row r="24" spans="1:8" x14ac:dyDescent="0.2">
      <c r="C24" s="161"/>
      <c r="D24" s="161"/>
    </row>
    <row r="25" spans="1:8" x14ac:dyDescent="0.2">
      <c r="C25" s="159"/>
      <c r="D25" s="159"/>
    </row>
    <row r="26" spans="1:8" x14ac:dyDescent="0.2">
      <c r="C26" s="159"/>
      <c r="D26" s="159"/>
    </row>
    <row r="27" spans="1:8" ht="13.5" customHeight="1" x14ac:dyDescent="0.2">
      <c r="C27" s="159"/>
      <c r="D27" s="159"/>
      <c r="F27" s="153"/>
    </row>
    <row r="28" spans="1:8" x14ac:dyDescent="0.2">
      <c r="C28" s="159"/>
      <c r="D28" s="159"/>
    </row>
    <row r="29" spans="1:8" x14ac:dyDescent="0.2">
      <c r="C29" s="159"/>
      <c r="D29" s="159"/>
    </row>
    <row r="32" spans="1:8" x14ac:dyDescent="0.2">
      <c r="E32" s="37"/>
    </row>
    <row r="33" spans="5:5" x14ac:dyDescent="0.2">
      <c r="E33" s="37"/>
    </row>
    <row r="34" spans="5:5" x14ac:dyDescent="0.2">
      <c r="E34" s="37"/>
    </row>
    <row r="35" spans="5:5" x14ac:dyDescent="0.2">
      <c r="E35" s="37"/>
    </row>
    <row r="36" spans="5:5" x14ac:dyDescent="0.2">
      <c r="E36" s="37"/>
    </row>
    <row r="37" spans="5:5" x14ac:dyDescent="0.2">
      <c r="E37" s="37"/>
    </row>
    <row r="38" spans="5:5" x14ac:dyDescent="0.2">
      <c r="E38" s="37"/>
    </row>
  </sheetData>
  <mergeCells count="11">
    <mergeCell ref="H8:I14"/>
    <mergeCell ref="A18:F18"/>
    <mergeCell ref="A19:F19"/>
    <mergeCell ref="A20:F20"/>
    <mergeCell ref="A1:F1"/>
    <mergeCell ref="A2:F2"/>
    <mergeCell ref="A3:F3"/>
    <mergeCell ref="A4:F4"/>
    <mergeCell ref="A5:F5"/>
    <mergeCell ref="B6:C6"/>
    <mergeCell ref="E6:F6"/>
  </mergeCells>
  <pageMargins left="1.05" right="1.05" top="0.5" bottom="0.25" header="0" footer="0"/>
  <pageSetup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view="pageLayout" zoomScale="130" zoomScaleNormal="100" zoomScaleSheetLayoutView="100" zoomScalePageLayoutView="130" workbookViewId="0">
      <selection sqref="A1:F1"/>
    </sheetView>
  </sheetViews>
  <sheetFormatPr defaultRowHeight="8.25" x14ac:dyDescent="0.2"/>
  <cols>
    <col min="1" max="1" width="12.5703125" style="136" customWidth="1"/>
    <col min="2" max="2" width="7" style="136" customWidth="1"/>
    <col min="3" max="3" width="6.85546875" style="136" customWidth="1"/>
    <col min="4" max="4" width="0.85546875" style="209" customWidth="1"/>
    <col min="5" max="6" width="6" style="136" customWidth="1"/>
    <col min="7" max="16384" width="9.140625" style="136"/>
  </cols>
  <sheetData>
    <row r="1" spans="1:9" ht="10.5" customHeight="1" x14ac:dyDescent="0.2">
      <c r="A1" s="411" t="s">
        <v>388</v>
      </c>
      <c r="B1" s="411"/>
      <c r="C1" s="411"/>
      <c r="D1" s="411"/>
      <c r="E1" s="411"/>
      <c r="F1" s="411"/>
    </row>
    <row r="2" spans="1:9" ht="21" customHeight="1" x14ac:dyDescent="0.2">
      <c r="A2" s="402" t="s">
        <v>466</v>
      </c>
      <c r="B2" s="402"/>
      <c r="C2" s="402"/>
      <c r="D2" s="402"/>
      <c r="E2" s="402"/>
      <c r="F2" s="402"/>
    </row>
    <row r="3" spans="1:9" ht="28.5" customHeight="1" x14ac:dyDescent="0.2">
      <c r="A3" s="397" t="s">
        <v>526</v>
      </c>
      <c r="B3" s="397"/>
      <c r="C3" s="397"/>
      <c r="D3" s="397"/>
      <c r="E3" s="397"/>
      <c r="F3" s="397"/>
    </row>
    <row r="4" spans="1:9" ht="7.5" customHeight="1" x14ac:dyDescent="0.2">
      <c r="A4" s="393"/>
      <c r="B4" s="393"/>
      <c r="C4" s="393"/>
      <c r="D4" s="393"/>
      <c r="E4" s="393"/>
      <c r="F4" s="393"/>
    </row>
    <row r="5" spans="1:9" ht="18" customHeight="1" x14ac:dyDescent="0.2">
      <c r="A5" s="408" t="s">
        <v>527</v>
      </c>
      <c r="B5" s="404"/>
      <c r="C5" s="404"/>
      <c r="D5" s="404"/>
      <c r="E5" s="404"/>
      <c r="F5" s="404"/>
    </row>
    <row r="6" spans="1:9" ht="9.1999999999999993" customHeight="1" x14ac:dyDescent="0.2">
      <c r="A6" s="116"/>
      <c r="B6" s="453" t="s">
        <v>386</v>
      </c>
      <c r="C6" s="453"/>
      <c r="D6" s="157"/>
      <c r="E6" s="453" t="s">
        <v>387</v>
      </c>
      <c r="F6" s="453"/>
    </row>
    <row r="7" spans="1:9" ht="9.1999999999999993" customHeight="1" x14ac:dyDescent="0.2">
      <c r="B7" s="157">
        <v>2012</v>
      </c>
      <c r="C7" s="157">
        <v>2000</v>
      </c>
      <c r="D7" s="157"/>
      <c r="E7" s="157">
        <v>2012</v>
      </c>
      <c r="F7" s="157">
        <v>2000</v>
      </c>
    </row>
    <row r="8" spans="1:9" ht="9.1999999999999993" customHeight="1" x14ac:dyDescent="0.2">
      <c r="A8" s="53" t="s">
        <v>266</v>
      </c>
      <c r="B8" s="245">
        <v>12325247</v>
      </c>
      <c r="C8" s="245">
        <v>8255756</v>
      </c>
      <c r="D8" s="157"/>
      <c r="E8" s="186">
        <v>43.6</v>
      </c>
      <c r="F8" s="186">
        <v>35.020861911112199</v>
      </c>
    </row>
    <row r="9" spans="1:9" ht="9.1999999999999993" customHeight="1" x14ac:dyDescent="0.2">
      <c r="A9" s="118" t="s">
        <v>267</v>
      </c>
      <c r="B9" s="247">
        <v>1303417</v>
      </c>
      <c r="C9" s="247">
        <v>936245</v>
      </c>
      <c r="D9" s="157"/>
      <c r="E9" s="248">
        <v>40.9</v>
      </c>
      <c r="F9" s="248">
        <v>26.420991289845102</v>
      </c>
      <c r="I9" s="264"/>
    </row>
    <row r="10" spans="1:9" ht="9.1999999999999993" customHeight="1" x14ac:dyDescent="0.2">
      <c r="A10" s="133" t="s">
        <v>63</v>
      </c>
      <c r="B10" s="246">
        <v>187634</v>
      </c>
      <c r="C10" s="246">
        <v>112568</v>
      </c>
      <c r="D10" s="157"/>
      <c r="E10" s="182">
        <v>18</v>
      </c>
      <c r="F10" s="182">
        <v>7.3724002609235546</v>
      </c>
    </row>
    <row r="11" spans="1:9" ht="9.1999999999999993" customHeight="1" x14ac:dyDescent="0.2">
      <c r="A11" s="133" t="s">
        <v>67</v>
      </c>
      <c r="B11" s="246">
        <v>495432</v>
      </c>
      <c r="C11" s="246">
        <v>377496</v>
      </c>
      <c r="D11" s="157"/>
      <c r="E11" s="182">
        <v>66.099999999999994</v>
      </c>
      <c r="F11" s="182">
        <v>53.884738253002581</v>
      </c>
    </row>
    <row r="12" spans="1:9" ht="9.1999999999999993" customHeight="1" x14ac:dyDescent="0.2">
      <c r="A12" s="133" t="s">
        <v>65</v>
      </c>
      <c r="B12" s="246">
        <v>114408</v>
      </c>
      <c r="C12" s="246">
        <v>78138</v>
      </c>
      <c r="D12" s="157"/>
      <c r="E12" s="182">
        <v>41.7</v>
      </c>
      <c r="F12" s="182">
        <v>30.964259814780327</v>
      </c>
    </row>
    <row r="13" spans="1:9" ht="9.1999999999999993" customHeight="1" x14ac:dyDescent="0.2">
      <c r="A13" s="133" t="s">
        <v>64</v>
      </c>
      <c r="B13" s="246">
        <v>46353</v>
      </c>
      <c r="C13" s="246">
        <v>50997</v>
      </c>
      <c r="D13" s="157"/>
      <c r="E13" s="182">
        <v>16.3</v>
      </c>
      <c r="F13" s="182">
        <v>15.576977705284573</v>
      </c>
    </row>
    <row r="14" spans="1:9" ht="9.1999999999999993" customHeight="1" x14ac:dyDescent="0.25">
      <c r="A14" s="133" t="s">
        <v>66</v>
      </c>
      <c r="B14" s="246">
        <v>103958</v>
      </c>
      <c r="C14" s="246">
        <v>68115</v>
      </c>
      <c r="D14" s="157"/>
      <c r="E14" s="182">
        <v>48.3</v>
      </c>
      <c r="F14" s="182">
        <v>32.694624574607488</v>
      </c>
      <c r="H14" s="311"/>
    </row>
    <row r="15" spans="1:9" ht="9.1999999999999993" customHeight="1" x14ac:dyDescent="0.25">
      <c r="A15" s="133" t="s">
        <v>62</v>
      </c>
      <c r="B15" s="246">
        <v>80136</v>
      </c>
      <c r="C15" s="246">
        <v>50473</v>
      </c>
      <c r="D15" s="157"/>
      <c r="E15" s="182">
        <v>62.6</v>
      </c>
      <c r="F15" s="182">
        <v>52.917247669871358</v>
      </c>
      <c r="H15" s="311"/>
    </row>
    <row r="16" spans="1:9" s="264" customFormat="1" ht="9.1999999999999993" customHeight="1" thickBot="1" x14ac:dyDescent="0.3">
      <c r="A16" s="176" t="s">
        <v>204</v>
      </c>
      <c r="B16" s="271">
        <v>275496</v>
      </c>
      <c r="C16" s="271">
        <v>198458</v>
      </c>
      <c r="D16" s="157"/>
      <c r="E16" s="272">
        <v>55.7</v>
      </c>
      <c r="F16" s="272">
        <v>45.868743716270096</v>
      </c>
      <c r="H16" s="311"/>
    </row>
    <row r="17" spans="1:8" ht="9.1999999999999993" customHeight="1" x14ac:dyDescent="0.25">
      <c r="A17" s="292" t="s">
        <v>2</v>
      </c>
      <c r="B17" s="310">
        <v>13628664</v>
      </c>
      <c r="C17" s="310">
        <v>9192001</v>
      </c>
      <c r="D17" s="157"/>
      <c r="E17" s="313">
        <v>43.3</v>
      </c>
      <c r="F17" s="313">
        <v>33.897073715211803</v>
      </c>
      <c r="H17" s="311"/>
    </row>
    <row r="18" spans="1:8" ht="9.1999999999999993" customHeight="1" x14ac:dyDescent="0.25">
      <c r="A18" s="275"/>
      <c r="B18" s="159"/>
      <c r="C18" s="159"/>
      <c r="D18" s="159"/>
      <c r="E18" s="170"/>
      <c r="F18" s="170"/>
      <c r="H18" s="311"/>
    </row>
    <row r="19" spans="1:8" ht="18" customHeight="1" x14ac:dyDescent="0.2">
      <c r="A19" s="408" t="s">
        <v>528</v>
      </c>
      <c r="B19" s="404"/>
      <c r="C19" s="404"/>
      <c r="D19" s="404"/>
      <c r="E19" s="404"/>
      <c r="F19" s="404"/>
      <c r="H19" s="314"/>
    </row>
    <row r="20" spans="1:8" ht="9.1999999999999993" customHeight="1" x14ac:dyDescent="0.25">
      <c r="A20" s="287" t="s">
        <v>266</v>
      </c>
      <c r="B20" s="245">
        <v>8338453</v>
      </c>
      <c r="C20" s="245">
        <v>6740314</v>
      </c>
      <c r="D20" s="157"/>
      <c r="E20" s="315">
        <v>4.8</v>
      </c>
      <c r="F20" s="315">
        <v>4.2709113069675562</v>
      </c>
      <c r="G20" s="163"/>
      <c r="H20" s="311"/>
    </row>
    <row r="21" spans="1:8" ht="9.1999999999999993" customHeight="1" x14ac:dyDescent="0.2">
      <c r="A21" s="303" t="s">
        <v>267</v>
      </c>
      <c r="B21" s="247">
        <v>1741367</v>
      </c>
      <c r="C21" s="247">
        <v>1467828</v>
      </c>
      <c r="D21" s="157"/>
      <c r="E21" s="316">
        <v>5</v>
      </c>
      <c r="F21" s="316">
        <v>6.0247975740698774</v>
      </c>
      <c r="G21" s="163"/>
      <c r="H21" s="312"/>
    </row>
    <row r="22" spans="1:8" ht="9.1999999999999993" customHeight="1" x14ac:dyDescent="0.2">
      <c r="A22" s="288" t="s">
        <v>63</v>
      </c>
      <c r="B22" s="246">
        <v>209903</v>
      </c>
      <c r="C22" s="246">
        <v>176265</v>
      </c>
      <c r="D22" s="157"/>
      <c r="E22" s="317">
        <v>2.2000000000000002</v>
      </c>
      <c r="F22" s="317">
        <v>2.7733761553373859</v>
      </c>
      <c r="G22" s="163"/>
    </row>
    <row r="23" spans="1:8" ht="9.1999999999999993" customHeight="1" x14ac:dyDescent="0.2">
      <c r="A23" s="288" t="s">
        <v>67</v>
      </c>
      <c r="B23" s="246">
        <v>564131</v>
      </c>
      <c r="C23" s="246">
        <v>540435</v>
      </c>
      <c r="D23" s="157"/>
      <c r="E23" s="317">
        <v>6.3</v>
      </c>
      <c r="F23" s="317">
        <v>9.1754606618263761</v>
      </c>
      <c r="G23" s="163"/>
    </row>
    <row r="24" spans="1:8" ht="9.1999999999999993" customHeight="1" x14ac:dyDescent="0.2">
      <c r="A24" s="288" t="s">
        <v>65</v>
      </c>
      <c r="B24" s="246">
        <v>192969</v>
      </c>
      <c r="C24" s="246">
        <v>154017</v>
      </c>
      <c r="D24" s="157"/>
      <c r="E24" s="317">
        <v>5.7</v>
      </c>
      <c r="F24" s="317">
        <v>6.2554373652081736</v>
      </c>
    </row>
    <row r="25" spans="1:8" ht="9.1999999999999993" customHeight="1" x14ac:dyDescent="0.2">
      <c r="A25" s="288" t="s">
        <v>64</v>
      </c>
      <c r="B25" s="246">
        <v>87137</v>
      </c>
      <c r="C25" s="246">
        <v>72762</v>
      </c>
      <c r="D25" s="157"/>
      <c r="E25" s="317">
        <v>3.2</v>
      </c>
      <c r="F25" s="317">
        <v>4.8096009581921262</v>
      </c>
    </row>
    <row r="26" spans="1:8" ht="9.1999999999999993" customHeight="1" x14ac:dyDescent="0.2">
      <c r="A26" s="288" t="s">
        <v>66</v>
      </c>
      <c r="B26" s="246">
        <v>157080</v>
      </c>
      <c r="C26" s="246">
        <v>123623</v>
      </c>
      <c r="D26" s="157"/>
      <c r="E26" s="317">
        <v>6.7</v>
      </c>
      <c r="F26" s="317">
        <v>8.2298250355827101</v>
      </c>
    </row>
    <row r="27" spans="1:8" ht="9.1999999999999993" customHeight="1" x14ac:dyDescent="0.2">
      <c r="A27" s="288" t="s">
        <v>62</v>
      </c>
      <c r="B27" s="246">
        <v>122297</v>
      </c>
      <c r="C27" s="246">
        <v>76943</v>
      </c>
      <c r="D27" s="157"/>
      <c r="E27" s="317">
        <v>9.1999999999999993</v>
      </c>
      <c r="F27" s="317">
        <v>8.6494112357024413</v>
      </c>
    </row>
    <row r="28" spans="1:8" s="264" customFormat="1" ht="9.1999999999999993" customHeight="1" thickBot="1" x14ac:dyDescent="0.25">
      <c r="A28" s="295" t="s">
        <v>204</v>
      </c>
      <c r="B28" s="271">
        <v>407850</v>
      </c>
      <c r="C28" s="271">
        <v>323783</v>
      </c>
      <c r="D28" s="157"/>
      <c r="E28" s="318">
        <v>6.3</v>
      </c>
      <c r="F28" s="318">
        <v>5.6302194857555614</v>
      </c>
    </row>
    <row r="29" spans="1:8" ht="9.1999999999999993" customHeight="1" x14ac:dyDescent="0.2">
      <c r="A29" s="292" t="s">
        <v>211</v>
      </c>
      <c r="B29" s="310">
        <v>10079820</v>
      </c>
      <c r="C29" s="310">
        <v>8208142</v>
      </c>
      <c r="D29" s="157"/>
      <c r="E29" s="313">
        <v>4.8</v>
      </c>
      <c r="F29" s="313">
        <v>4.5054573768655599</v>
      </c>
    </row>
    <row r="30" spans="1:8" ht="21.75" customHeight="1" x14ac:dyDescent="0.2">
      <c r="A30" s="395" t="s">
        <v>449</v>
      </c>
      <c r="B30" s="398"/>
      <c r="C30" s="398"/>
      <c r="D30" s="398"/>
      <c r="E30" s="398"/>
      <c r="F30" s="398"/>
    </row>
    <row r="31" spans="1:8" ht="18" customHeight="1" x14ac:dyDescent="0.2">
      <c r="A31" s="395" t="s">
        <v>590</v>
      </c>
      <c r="B31" s="398"/>
      <c r="C31" s="398"/>
      <c r="D31" s="398"/>
      <c r="E31" s="398"/>
      <c r="F31" s="398"/>
    </row>
    <row r="32" spans="1:8" ht="12.75" customHeight="1" x14ac:dyDescent="0.15">
      <c r="A32" s="455"/>
      <c r="B32" s="455"/>
      <c r="C32" s="455"/>
      <c r="D32" s="455"/>
      <c r="E32" s="455"/>
      <c r="F32" s="455"/>
    </row>
    <row r="34" spans="2:6" ht="13.5" customHeight="1" x14ac:dyDescent="0.2">
      <c r="B34" s="153"/>
    </row>
    <row r="35" spans="2:6" x14ac:dyDescent="0.2">
      <c r="B35" s="153"/>
    </row>
    <row r="39" spans="2:6" x14ac:dyDescent="0.2">
      <c r="F39" s="153"/>
    </row>
    <row r="40" spans="2:6" ht="12.75" customHeight="1" x14ac:dyDescent="0.2"/>
    <row r="42" spans="2:6" ht="13.5" customHeight="1" x14ac:dyDescent="0.2"/>
    <row r="48" spans="2:6" ht="12.75" customHeight="1" x14ac:dyDescent="0.2"/>
    <row r="50" ht="13.5" customHeight="1" x14ac:dyDescent="0.2"/>
    <row r="52" ht="12.75" customHeight="1" x14ac:dyDescent="0.2"/>
    <row r="61" ht="12.75" customHeight="1" x14ac:dyDescent="0.2"/>
    <row r="63" ht="13.5" customHeight="1" x14ac:dyDescent="0.2"/>
    <row r="65" ht="12.75" customHeight="1" x14ac:dyDescent="0.2"/>
  </sheetData>
  <mergeCells count="11">
    <mergeCell ref="A32:F32"/>
    <mergeCell ref="A1:F1"/>
    <mergeCell ref="A2:F2"/>
    <mergeCell ref="A31:F31"/>
    <mergeCell ref="A3:F3"/>
    <mergeCell ref="A4:F4"/>
    <mergeCell ref="A5:F5"/>
    <mergeCell ref="A19:F19"/>
    <mergeCell ref="B6:C6"/>
    <mergeCell ref="E6:F6"/>
    <mergeCell ref="A30:F30"/>
  </mergeCells>
  <phoneticPr fontId="3" type="noConversion"/>
  <pageMargins left="1.05" right="1.05" top="0.5" bottom="0.25" header="0" footer="0"/>
  <pageSetup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7"/>
  <sheetViews>
    <sheetView showGridLines="0" view="pageLayout" zoomScale="120" zoomScaleNormal="130" zoomScaleSheetLayoutView="100" zoomScalePageLayoutView="120" workbookViewId="0">
      <selection sqref="A1:K1"/>
    </sheetView>
  </sheetViews>
  <sheetFormatPr defaultRowHeight="8.25" x14ac:dyDescent="0.2"/>
  <cols>
    <col min="1" max="1" width="16.28515625" style="136" customWidth="1"/>
    <col min="2" max="2" width="7.85546875" style="136" customWidth="1"/>
    <col min="3" max="3" width="7.5703125" style="136" customWidth="1"/>
    <col min="4" max="4" width="0.7109375" style="209" customWidth="1"/>
    <col min="5" max="8" width="7.140625" style="136" customWidth="1"/>
    <col min="9" max="9" width="7.140625" style="37" customWidth="1"/>
    <col min="10" max="11" width="7.140625" style="136" customWidth="1"/>
    <col min="12" max="12" width="9" style="136" customWidth="1"/>
    <col min="13" max="13" width="24.7109375" style="136" customWidth="1"/>
    <col min="14" max="14" width="9.5703125" style="136" bestFit="1" customWidth="1"/>
    <col min="15" max="15" width="9.28515625" style="136" bestFit="1" customWidth="1"/>
    <col min="16" max="16" width="9.5703125" style="136" bestFit="1" customWidth="1"/>
    <col min="17" max="16384" width="9.140625" style="136"/>
  </cols>
  <sheetData>
    <row r="1" spans="1:21" ht="10.5" customHeight="1" x14ac:dyDescent="0.2">
      <c r="A1" s="411" t="s">
        <v>389</v>
      </c>
      <c r="B1" s="411"/>
      <c r="C1" s="411"/>
      <c r="D1" s="411"/>
      <c r="E1" s="411"/>
      <c r="F1" s="411"/>
      <c r="G1" s="411"/>
      <c r="H1" s="411"/>
      <c r="I1" s="411"/>
      <c r="J1" s="411"/>
      <c r="K1" s="411"/>
    </row>
    <row r="2" spans="1:21" ht="12.75" customHeight="1" x14ac:dyDescent="0.2">
      <c r="A2" s="402" t="s">
        <v>506</v>
      </c>
      <c r="B2" s="402"/>
      <c r="C2" s="402"/>
      <c r="D2" s="402"/>
      <c r="E2" s="402"/>
      <c r="F2" s="402"/>
      <c r="G2" s="402"/>
      <c r="H2" s="402"/>
      <c r="I2" s="402"/>
      <c r="J2" s="402"/>
      <c r="K2" s="402"/>
    </row>
    <row r="3" spans="1:21" ht="18" customHeight="1" x14ac:dyDescent="0.2">
      <c r="A3" s="397" t="s">
        <v>529</v>
      </c>
      <c r="B3" s="397"/>
      <c r="C3" s="397"/>
      <c r="D3" s="397"/>
      <c r="E3" s="397"/>
      <c r="F3" s="397"/>
      <c r="G3" s="397"/>
      <c r="H3" s="397"/>
      <c r="I3" s="397"/>
      <c r="J3" s="397"/>
      <c r="K3" s="397"/>
      <c r="L3" s="165"/>
    </row>
    <row r="4" spans="1:21" ht="7.5" customHeight="1" x14ac:dyDescent="0.2">
      <c r="A4" s="393"/>
      <c r="B4" s="393"/>
      <c r="C4" s="393"/>
      <c r="D4" s="393"/>
      <c r="E4" s="393"/>
      <c r="F4" s="393"/>
      <c r="G4" s="393"/>
      <c r="H4" s="393"/>
      <c r="I4" s="393"/>
      <c r="J4" s="393"/>
      <c r="K4" s="393"/>
      <c r="L4" s="164"/>
    </row>
    <row r="5" spans="1:21" ht="18" customHeight="1" x14ac:dyDescent="0.2">
      <c r="A5" s="408" t="s">
        <v>530</v>
      </c>
      <c r="B5" s="404"/>
      <c r="C5" s="404"/>
      <c r="D5" s="404"/>
      <c r="E5" s="404"/>
      <c r="F5" s="404"/>
      <c r="G5" s="404"/>
      <c r="H5" s="404"/>
      <c r="I5" s="404"/>
      <c r="J5" s="404"/>
      <c r="K5" s="404"/>
      <c r="L5" s="116"/>
    </row>
    <row r="6" spans="1:21" ht="9" customHeight="1" x14ac:dyDescent="0.2">
      <c r="A6" s="116"/>
      <c r="B6" s="453" t="s">
        <v>340</v>
      </c>
      <c r="C6" s="453"/>
      <c r="D6" s="157"/>
      <c r="E6" s="453" t="s">
        <v>353</v>
      </c>
      <c r="F6" s="453"/>
      <c r="G6" s="453"/>
      <c r="H6" s="453"/>
      <c r="I6" s="453"/>
      <c r="J6" s="453"/>
      <c r="K6" s="453"/>
      <c r="L6" s="143"/>
    </row>
    <row r="7" spans="1:21" ht="18.75" customHeight="1" x14ac:dyDescent="0.15">
      <c r="A7" s="2" t="s">
        <v>52</v>
      </c>
      <c r="B7" s="119" t="s">
        <v>205</v>
      </c>
      <c r="C7" s="119" t="s">
        <v>4</v>
      </c>
      <c r="D7" s="207"/>
      <c r="E7" s="119" t="s">
        <v>63</v>
      </c>
      <c r="F7" s="119" t="s">
        <v>354</v>
      </c>
      <c r="G7" s="119" t="s">
        <v>65</v>
      </c>
      <c r="H7" s="119" t="s">
        <v>64</v>
      </c>
      <c r="I7" s="119" t="s">
        <v>66</v>
      </c>
      <c r="J7" s="119" t="s">
        <v>62</v>
      </c>
      <c r="K7" s="119" t="s">
        <v>204</v>
      </c>
      <c r="L7" s="149"/>
      <c r="M7" s="141"/>
      <c r="N7" s="141"/>
      <c r="O7" s="141"/>
      <c r="P7" s="141"/>
    </row>
    <row r="8" spans="1:21" ht="9" customHeight="1" x14ac:dyDescent="0.2">
      <c r="A8" s="31" t="s">
        <v>252</v>
      </c>
      <c r="B8" s="172">
        <f>'28.Det.Occupation'!B8+'28.Det.Occupation'!B9+'28.Det.Occupation'!B10</f>
        <v>21074945</v>
      </c>
      <c r="C8" s="172">
        <f>'28.Det.Occupation'!C8+'28.Det.Occupation'!C9+'28.Det.Occupation'!C10</f>
        <v>2994515</v>
      </c>
      <c r="D8" s="172"/>
      <c r="E8" s="172">
        <f>'28.Det.Occupation'!E8+'28.Det.Occupation'!E9+'28.Det.Occupation'!E10</f>
        <v>358189</v>
      </c>
      <c r="F8" s="172">
        <f>'28.Det.Occupation'!F8+'28.Det.Occupation'!F9+'28.Det.Occupation'!F10</f>
        <v>1082865</v>
      </c>
      <c r="G8" s="172">
        <f>'28.Det.Occupation'!G8+'28.Det.Occupation'!G9+'28.Det.Occupation'!G10</f>
        <v>222789</v>
      </c>
      <c r="H8" s="172">
        <f>'28.Det.Occupation'!H8+'28.Det.Occupation'!H9+'28.Det.Occupation'!H10</f>
        <v>120825</v>
      </c>
      <c r="I8" s="172">
        <f>'28.Det.Occupation'!I8+'28.Det.Occupation'!I9+'28.Det.Occupation'!I10</f>
        <v>240044</v>
      </c>
      <c r="J8" s="172">
        <f>'28.Det.Occupation'!J8+'28.Det.Occupation'!J9+'28.Det.Occupation'!J10</f>
        <v>163922</v>
      </c>
      <c r="K8" s="172">
        <f>'28.Det.Occupation'!K8+'28.Det.Occupation'!K9+'28.Det.Occupation'!K10</f>
        <v>805881</v>
      </c>
      <c r="L8" s="141"/>
      <c r="M8" s="159"/>
      <c r="N8" s="159"/>
      <c r="O8" s="159"/>
      <c r="P8" s="159"/>
      <c r="Q8" s="159"/>
      <c r="R8" s="159"/>
      <c r="S8" s="159"/>
      <c r="T8" s="159"/>
      <c r="U8" s="159"/>
    </row>
    <row r="9" spans="1:21" ht="9" customHeight="1" x14ac:dyDescent="0.2">
      <c r="A9" s="31" t="s">
        <v>223</v>
      </c>
      <c r="B9" s="172">
        <f>'28.Det.Occupation'!B11+'28.Det.Occupation'!B12+'28.Det.Occupation'!B13</f>
        <v>6831077</v>
      </c>
      <c r="C9" s="172">
        <f>'28.Det.Occupation'!C11+'28.Det.Occupation'!C12+'28.Det.Occupation'!C13</f>
        <v>1784634</v>
      </c>
      <c r="D9" s="172"/>
      <c r="E9" s="172">
        <f>'28.Det.Occupation'!E11+'28.Det.Occupation'!E12+'28.Det.Occupation'!E13</f>
        <v>71210</v>
      </c>
      <c r="F9" s="172">
        <f>'28.Det.Occupation'!F11+'28.Det.Occupation'!F12+'28.Det.Occupation'!F13</f>
        <v>1068351</v>
      </c>
      <c r="G9" s="172">
        <f>'28.Det.Occupation'!G11+'28.Det.Occupation'!G12+'28.Det.Occupation'!G13</f>
        <v>69855</v>
      </c>
      <c r="H9" s="172">
        <f>'28.Det.Occupation'!H11+'28.Det.Occupation'!H12+'28.Det.Occupation'!H13</f>
        <v>26996</v>
      </c>
      <c r="I9" s="172">
        <f>'28.Det.Occupation'!I11+'28.Det.Occupation'!I12+'28.Det.Occupation'!I13</f>
        <v>73284</v>
      </c>
      <c r="J9" s="172">
        <f>'28.Det.Occupation'!J11+'28.Det.Occupation'!J12+'28.Det.Occupation'!J13</f>
        <v>88573</v>
      </c>
      <c r="K9" s="172">
        <f>'28.Det.Occupation'!K11+'28.Det.Occupation'!K12+'28.Det.Occupation'!K13</f>
        <v>386365</v>
      </c>
      <c r="L9" s="141"/>
      <c r="M9" s="159"/>
      <c r="N9" s="159"/>
      <c r="O9" s="159"/>
      <c r="P9" s="159"/>
      <c r="Q9" s="159"/>
      <c r="R9" s="159"/>
      <c r="S9" s="159"/>
      <c r="T9" s="159"/>
      <c r="U9" s="159"/>
    </row>
    <row r="10" spans="1:21" ht="18.75" customHeight="1" x14ac:dyDescent="0.2">
      <c r="A10" s="31" t="s">
        <v>224</v>
      </c>
      <c r="B10" s="172">
        <f>'28.Det.Occupation'!B14+'28.Det.Occupation'!B15</f>
        <v>4295836</v>
      </c>
      <c r="C10" s="172">
        <f>'28.Det.Occupation'!C14+'28.Det.Occupation'!C15</f>
        <v>424175</v>
      </c>
      <c r="D10" s="172"/>
      <c r="E10" s="172">
        <f>'28.Det.Occupation'!E14+'28.Det.Occupation'!E15</f>
        <v>50562</v>
      </c>
      <c r="F10" s="172">
        <f>'28.Det.Occupation'!F14+'28.Det.Occupation'!F15</f>
        <v>108686</v>
      </c>
      <c r="G10" s="172">
        <f>'28.Det.Occupation'!G14+'28.Det.Occupation'!G15</f>
        <v>61038</v>
      </c>
      <c r="H10" s="172">
        <f>'28.Det.Occupation'!H14+'28.Det.Occupation'!H15</f>
        <v>21216</v>
      </c>
      <c r="I10" s="172">
        <f>'28.Det.Occupation'!I14+'28.Det.Occupation'!I15</f>
        <v>40699</v>
      </c>
      <c r="J10" s="172">
        <f>'28.Det.Occupation'!J14+'28.Det.Occupation'!J15</f>
        <v>18197</v>
      </c>
      <c r="K10" s="172">
        <f>'28.Det.Occupation'!K14+'28.Det.Occupation'!K15</f>
        <v>123777</v>
      </c>
      <c r="L10" s="141"/>
      <c r="M10" s="159"/>
      <c r="N10" s="159"/>
      <c r="O10" s="159"/>
      <c r="P10" s="159"/>
      <c r="Q10" s="159"/>
      <c r="R10" s="159"/>
      <c r="S10" s="159"/>
      <c r="T10" s="159"/>
      <c r="U10" s="159"/>
    </row>
    <row r="11" spans="1:21" ht="9" customHeight="1" x14ac:dyDescent="0.2">
      <c r="A11" s="31" t="s">
        <v>253</v>
      </c>
      <c r="B11" s="172">
        <f>'28.Det.Occupation'!B16+'28.Det.Occupation'!B17</f>
        <v>12919326</v>
      </c>
      <c r="C11" s="172">
        <f>'28.Det.Occupation'!C16+'28.Det.Occupation'!C17</f>
        <v>1596061</v>
      </c>
      <c r="D11" s="172"/>
      <c r="E11" s="172">
        <f>'28.Det.Occupation'!E16+'28.Det.Occupation'!E17</f>
        <v>189876</v>
      </c>
      <c r="F11" s="172">
        <f>'28.Det.Occupation'!F16+'28.Det.Occupation'!F17</f>
        <v>506600</v>
      </c>
      <c r="G11" s="172">
        <f>'28.Det.Occupation'!G16+'28.Det.Occupation'!G17</f>
        <v>132511</v>
      </c>
      <c r="H11" s="172">
        <f>'28.Det.Occupation'!H16+'28.Det.Occupation'!H17</f>
        <v>60897</v>
      </c>
      <c r="I11" s="172">
        <f>'28.Det.Occupation'!I16+'28.Det.Occupation'!I17</f>
        <v>147057</v>
      </c>
      <c r="J11" s="172">
        <f>'28.Det.Occupation'!J16+'28.Det.Occupation'!J17</f>
        <v>104146</v>
      </c>
      <c r="K11" s="172">
        <f>'28.Det.Occupation'!K16+'28.Det.Occupation'!K17</f>
        <v>454974</v>
      </c>
      <c r="L11" s="141"/>
      <c r="M11" s="166"/>
      <c r="N11" s="166"/>
      <c r="O11" s="166"/>
      <c r="P11" s="166"/>
      <c r="Q11" s="166"/>
      <c r="R11" s="166"/>
      <c r="S11" s="166"/>
      <c r="T11" s="166"/>
      <c r="U11" s="166"/>
    </row>
    <row r="12" spans="1:21" ht="9" customHeight="1" x14ac:dyDescent="0.2">
      <c r="A12" s="31" t="s">
        <v>250</v>
      </c>
      <c r="B12" s="172">
        <f>'28.Det.Occupation'!B18+'28.Det.Occupation'!B19</f>
        <v>11620474</v>
      </c>
      <c r="C12" s="172">
        <f>'28.Det.Occupation'!C18+'28.Det.Occupation'!C19</f>
        <v>2166770</v>
      </c>
      <c r="D12" s="172"/>
      <c r="E12" s="172">
        <f>'28.Det.Occupation'!E18+'28.Det.Occupation'!E19</f>
        <v>169669</v>
      </c>
      <c r="F12" s="172">
        <f>'28.Det.Occupation'!F18+'28.Det.Occupation'!F19</f>
        <v>782204</v>
      </c>
      <c r="G12" s="172">
        <f>'28.Det.Occupation'!G18+'28.Det.Occupation'!G19</f>
        <v>369711</v>
      </c>
      <c r="H12" s="172">
        <f>'28.Det.Occupation'!H18+'28.Det.Occupation'!H19</f>
        <v>80108</v>
      </c>
      <c r="I12" s="172">
        <f>'28.Det.Occupation'!I18+'28.Det.Occupation'!I19</f>
        <v>142162</v>
      </c>
      <c r="J12" s="172">
        <f>'28.Det.Occupation'!J18+'28.Det.Occupation'!J19</f>
        <v>87320</v>
      </c>
      <c r="K12" s="172">
        <f>'28.Det.Occupation'!K18+'28.Det.Occupation'!K19</f>
        <v>535596</v>
      </c>
      <c r="L12" s="141"/>
      <c r="M12" s="167"/>
      <c r="N12" s="167"/>
      <c r="O12" s="167"/>
      <c r="P12" s="167"/>
      <c r="Q12" s="167"/>
      <c r="R12" s="167"/>
      <c r="S12" s="167"/>
      <c r="T12" s="167"/>
      <c r="U12" s="167"/>
    </row>
    <row r="13" spans="1:21" ht="9" customHeight="1" x14ac:dyDescent="0.2">
      <c r="A13" s="31" t="s">
        <v>225</v>
      </c>
      <c r="B13" s="172">
        <f>'28.Det.Occupation'!B21</f>
        <v>9175717</v>
      </c>
      <c r="C13" s="172">
        <f>'28.Det.Occupation'!C21</f>
        <v>2272526</v>
      </c>
      <c r="D13" s="172"/>
      <c r="E13" s="172">
        <f>'28.Det.Occupation'!E21</f>
        <v>957374</v>
      </c>
      <c r="F13" s="172">
        <f>'28.Det.Occupation'!F21</f>
        <v>500822</v>
      </c>
      <c r="G13" s="172">
        <f>'28.Det.Occupation'!G21</f>
        <v>153887</v>
      </c>
      <c r="H13" s="172">
        <f>'28.Det.Occupation'!H21</f>
        <v>262467</v>
      </c>
      <c r="I13" s="172">
        <f>'28.Det.Occupation'!I21</f>
        <v>135911</v>
      </c>
      <c r="J13" s="172">
        <f>'28.Det.Occupation'!J21</f>
        <v>50161</v>
      </c>
      <c r="K13" s="172">
        <f>'28.Det.Occupation'!K21</f>
        <v>211904</v>
      </c>
      <c r="L13" s="141"/>
      <c r="M13" s="166"/>
      <c r="N13" s="166"/>
      <c r="O13" s="166"/>
    </row>
    <row r="14" spans="1:21" ht="9" customHeight="1" x14ac:dyDescent="0.2">
      <c r="A14" s="31" t="s">
        <v>254</v>
      </c>
      <c r="B14" s="172">
        <f>'28.Det.Occupation'!B22</f>
        <v>5546302</v>
      </c>
      <c r="C14" s="172">
        <f>'28.Det.Occupation'!C22</f>
        <v>2489586</v>
      </c>
      <c r="D14" s="172"/>
      <c r="E14" s="172">
        <f>'28.Det.Occupation'!E22</f>
        <v>1200578</v>
      </c>
      <c r="F14" s="172">
        <f>'28.Det.Occupation'!F22</f>
        <v>178911</v>
      </c>
      <c r="G14" s="172">
        <f>'28.Det.Occupation'!G22</f>
        <v>212939</v>
      </c>
      <c r="H14" s="172">
        <f>'28.Det.Occupation'!H22</f>
        <v>450591</v>
      </c>
      <c r="I14" s="172">
        <f>'28.Det.Occupation'!I22</f>
        <v>209431</v>
      </c>
      <c r="J14" s="172">
        <f>'28.Det.Occupation'!J22</f>
        <v>21237</v>
      </c>
      <c r="K14" s="172">
        <f>'28.Det.Occupation'!K22</f>
        <v>215899</v>
      </c>
      <c r="L14" s="141"/>
      <c r="M14" s="141"/>
      <c r="N14" s="141"/>
      <c r="O14" s="141"/>
      <c r="P14" s="141"/>
    </row>
    <row r="15" spans="1:21" ht="9" customHeight="1" x14ac:dyDescent="0.2">
      <c r="A15" s="31" t="s">
        <v>227</v>
      </c>
      <c r="B15" s="172">
        <f>'28.Det.Occupation'!B20+'28.Det.Occupation'!B23</f>
        <v>9618823</v>
      </c>
      <c r="C15" s="172">
        <f>'28.Det.Occupation'!C20+'28.Det.Occupation'!C23</f>
        <v>1632479</v>
      </c>
      <c r="D15" s="172"/>
      <c r="E15" s="172">
        <f>'28.Det.Occupation'!E20+'28.Det.Occupation'!E23</f>
        <v>307252</v>
      </c>
      <c r="F15" s="172">
        <f>'28.Det.Occupation'!F20+'28.Det.Occupation'!F23</f>
        <v>487761</v>
      </c>
      <c r="G15" s="172">
        <f>'28.Det.Occupation'!G20+'28.Det.Occupation'!G23</f>
        <v>216086</v>
      </c>
      <c r="H15" s="172">
        <f>'28.Det.Occupation'!H20+'28.Det.Occupation'!H23</f>
        <v>115108</v>
      </c>
      <c r="I15" s="172">
        <f>'28.Det.Occupation'!I20+'28.Det.Occupation'!I23</f>
        <v>130883</v>
      </c>
      <c r="J15" s="172">
        <f>'28.Det.Occupation'!J20+'28.Det.Occupation'!J23</f>
        <v>54038</v>
      </c>
      <c r="K15" s="172">
        <f>'28.Det.Occupation'!K20+'28.Det.Occupation'!K23</f>
        <v>321351</v>
      </c>
      <c r="L15" s="141"/>
      <c r="M15" s="159"/>
      <c r="N15" s="159"/>
      <c r="O15" s="159"/>
      <c r="P15" s="159"/>
      <c r="Q15" s="159"/>
      <c r="R15" s="159"/>
      <c r="S15" s="159"/>
      <c r="T15" s="159"/>
      <c r="U15" s="159"/>
    </row>
    <row r="16" spans="1:21" ht="9" customHeight="1" x14ac:dyDescent="0.2">
      <c r="A16" s="31" t="s">
        <v>55</v>
      </c>
      <c r="B16" s="172">
        <f>'28.Det.Occupation'!B24</f>
        <v>17959662</v>
      </c>
      <c r="C16" s="172">
        <f>'28.Det.Occupation'!C24</f>
        <v>2536202</v>
      </c>
      <c r="D16" s="172"/>
      <c r="E16" s="172">
        <f>'28.Det.Occupation'!E24</f>
        <v>486727</v>
      </c>
      <c r="F16" s="172">
        <f>'28.Det.Occupation'!F24</f>
        <v>762265</v>
      </c>
      <c r="G16" s="172">
        <f>'28.Det.Occupation'!G24</f>
        <v>259543</v>
      </c>
      <c r="H16" s="172">
        <f>'28.Det.Occupation'!H24</f>
        <v>158583</v>
      </c>
      <c r="I16" s="172">
        <f>'28.Det.Occupation'!I24</f>
        <v>215431</v>
      </c>
      <c r="J16" s="172">
        <f>'28.Det.Occupation'!J24</f>
        <v>174300</v>
      </c>
      <c r="K16" s="172">
        <f>'28.Det.Occupation'!K24</f>
        <v>479353</v>
      </c>
      <c r="L16" s="141"/>
      <c r="M16" s="159"/>
      <c r="N16" s="159"/>
      <c r="O16" s="159"/>
      <c r="P16" s="159"/>
      <c r="Q16" s="159"/>
      <c r="R16" s="159"/>
      <c r="S16" s="159"/>
      <c r="T16" s="159"/>
      <c r="U16" s="159"/>
    </row>
    <row r="17" spans="1:21" ht="18.75" customHeight="1" x14ac:dyDescent="0.2">
      <c r="A17" s="31" t="s">
        <v>412</v>
      </c>
      <c r="B17" s="172">
        <f>'28.Det.Occupation'!B25</f>
        <v>22598984</v>
      </c>
      <c r="C17" s="172">
        <f>'28.Det.Occupation'!C25</f>
        <v>2630107</v>
      </c>
      <c r="D17" s="172"/>
      <c r="E17" s="172">
        <f>'28.Det.Occupation'!E25</f>
        <v>526964</v>
      </c>
      <c r="F17" s="172">
        <f>'28.Det.Occupation'!F25</f>
        <v>712040</v>
      </c>
      <c r="G17" s="172">
        <f>'28.Det.Occupation'!G25</f>
        <v>318773</v>
      </c>
      <c r="H17" s="172">
        <f>'28.Det.Occupation'!H25</f>
        <v>197600</v>
      </c>
      <c r="I17" s="172">
        <f>'28.Det.Occupation'!I25</f>
        <v>238836</v>
      </c>
      <c r="J17" s="172">
        <f>'28.Det.Occupation'!J25</f>
        <v>89726</v>
      </c>
      <c r="K17" s="172">
        <f>'28.Det.Occupation'!K25</f>
        <v>546168</v>
      </c>
      <c r="L17" s="141"/>
      <c r="M17" s="159"/>
      <c r="N17" s="159"/>
      <c r="O17" s="159"/>
      <c r="P17" s="159"/>
      <c r="Q17" s="159"/>
      <c r="R17" s="159"/>
      <c r="S17" s="159"/>
      <c r="T17" s="159"/>
      <c r="U17" s="159"/>
    </row>
    <row r="18" spans="1:21" ht="8.25" customHeight="1" x14ac:dyDescent="0.2">
      <c r="A18" s="31" t="s">
        <v>251</v>
      </c>
      <c r="B18" s="172">
        <f>'28.Det.Occupation'!B26</f>
        <v>873983</v>
      </c>
      <c r="C18" s="172">
        <f>'28.Det.Occupation'!C26</f>
        <v>625286</v>
      </c>
      <c r="D18" s="172"/>
      <c r="E18" s="172">
        <f>'28.Det.Occupation'!E26</f>
        <v>540622</v>
      </c>
      <c r="F18" s="172">
        <f>'28.Det.Occupation'!F26</f>
        <v>16445</v>
      </c>
      <c r="G18" s="172">
        <f>'28.Det.Occupation'!G26</f>
        <v>7424</v>
      </c>
      <c r="H18" s="172">
        <f>'28.Det.Occupation'!H26</f>
        <v>42797</v>
      </c>
      <c r="I18" s="172">
        <f>'28.Det.Occupation'!I26</f>
        <v>4941</v>
      </c>
      <c r="J18" s="172">
        <f>'28.Det.Occupation'!J26</f>
        <v>1050</v>
      </c>
      <c r="K18" s="172">
        <f>'28.Det.Occupation'!K26</f>
        <v>12007</v>
      </c>
      <c r="L18" s="141"/>
      <c r="M18" s="141"/>
      <c r="N18" s="141"/>
      <c r="O18" s="141"/>
      <c r="P18" s="141"/>
      <c r="Q18" s="141"/>
      <c r="R18" s="141"/>
      <c r="S18" s="141"/>
      <c r="T18" s="141"/>
      <c r="U18" s="141"/>
    </row>
    <row r="19" spans="1:21" ht="9" customHeight="1" x14ac:dyDescent="0.2">
      <c r="A19" s="31" t="s">
        <v>228</v>
      </c>
      <c r="B19" s="172">
        <f>'28.Det.Occupation'!B27+'28.Det.Occupation'!B28</f>
        <v>7640390</v>
      </c>
      <c r="C19" s="172">
        <f>'28.Det.Occupation'!C27+'28.Det.Occupation'!C28</f>
        <v>2173776</v>
      </c>
      <c r="D19" s="172"/>
      <c r="E19" s="172">
        <f>'28.Det.Occupation'!E27+'28.Det.Occupation'!E28</f>
        <v>1213053</v>
      </c>
      <c r="F19" s="172">
        <v>103182</v>
      </c>
      <c r="G19" s="172">
        <v>126351</v>
      </c>
      <c r="H19" s="172">
        <v>350523</v>
      </c>
      <c r="I19" s="172">
        <v>148803</v>
      </c>
      <c r="J19" s="172">
        <v>21751</v>
      </c>
      <c r="K19" s="172">
        <f>'28.Det.Occupation'!K27+'28.Det.Occupation'!K28</f>
        <v>210113</v>
      </c>
      <c r="L19" s="141"/>
      <c r="M19" s="168"/>
      <c r="N19" s="168"/>
      <c r="O19" s="168"/>
      <c r="P19" s="168"/>
      <c r="Q19" s="168"/>
      <c r="R19" s="168"/>
      <c r="S19" s="168"/>
      <c r="T19" s="168"/>
      <c r="U19" s="168"/>
    </row>
    <row r="20" spans="1:21" ht="18.75" customHeight="1" x14ac:dyDescent="0.2">
      <c r="A20" s="31" t="s">
        <v>407</v>
      </c>
      <c r="B20" s="172">
        <f>'28.Det.Occupation'!B29+'28.Det.Occupation'!B30</f>
        <v>13673821</v>
      </c>
      <c r="C20" s="172">
        <f>'28.Det.Occupation'!C29+'28.Det.Occupation'!C30</f>
        <v>3199585</v>
      </c>
      <c r="D20" s="172"/>
      <c r="E20" s="172">
        <f>'28.Det.Occupation'!E29+'28.Det.Occupation'!E30</f>
        <v>1341520</v>
      </c>
      <c r="F20" s="172">
        <f>'28.Det.Occupation'!F29+'28.Det.Occupation'!F30</f>
        <v>658193</v>
      </c>
      <c r="G20" s="172">
        <f>'28.Det.Occupation'!G29+'28.Det.Occupation'!G30</f>
        <v>258972</v>
      </c>
      <c r="H20" s="172">
        <f>'28.Det.Occupation'!H29+'28.Det.Occupation'!H30</f>
        <v>322254</v>
      </c>
      <c r="I20" s="172">
        <f>'28.Det.Occupation'!I29+'28.Det.Occupation'!I30</f>
        <v>177116</v>
      </c>
      <c r="J20" s="172">
        <f>'28.Det.Occupation'!J29+'28.Det.Occupation'!J30</f>
        <v>68733</v>
      </c>
      <c r="K20" s="172">
        <f>'28.Det.Occupation'!K29+'28.Det.Occupation'!K30</f>
        <v>372797</v>
      </c>
      <c r="L20" s="141"/>
      <c r="M20" s="141"/>
      <c r="N20" s="141"/>
      <c r="O20" s="141"/>
      <c r="P20" s="141"/>
    </row>
    <row r="21" spans="1:21" ht="18.75" customHeight="1" x14ac:dyDescent="0.2">
      <c r="A21" s="31" t="s">
        <v>408</v>
      </c>
      <c r="B21" s="172">
        <f>'28.Det.Occupation'!B31</f>
        <v>9781098</v>
      </c>
      <c r="C21" s="172">
        <f>'28.Det.Occupation'!C31</f>
        <v>2022171</v>
      </c>
      <c r="D21" s="172"/>
      <c r="E21" s="172">
        <f>'28.Det.Occupation'!E31</f>
        <v>779175</v>
      </c>
      <c r="F21" s="172">
        <f>'28.Det.Occupation'!F31</f>
        <v>253130</v>
      </c>
      <c r="G21" s="172">
        <f>'28.Det.Occupation'!G31</f>
        <v>255899</v>
      </c>
      <c r="H21" s="172">
        <f>'28.Det.Occupation'!H31</f>
        <v>236243</v>
      </c>
      <c r="I21" s="172">
        <f>'28.Det.Occupation'!I31</f>
        <v>142958</v>
      </c>
      <c r="J21" s="172">
        <f>'28.Det.Occupation'!J31</f>
        <v>65043</v>
      </c>
      <c r="K21" s="172">
        <f>'28.Det.Occupation'!K31</f>
        <v>289723</v>
      </c>
      <c r="L21" s="141"/>
      <c r="M21" s="141"/>
      <c r="N21" s="141"/>
      <c r="O21" s="141"/>
      <c r="P21" s="141"/>
    </row>
    <row r="22" spans="1:21" ht="9" customHeight="1" x14ac:dyDescent="0.2">
      <c r="A22" s="31" t="s">
        <v>58</v>
      </c>
      <c r="B22" s="172">
        <f>'28.Det.Occupation'!B32</f>
        <v>604546</v>
      </c>
      <c r="C22" s="172">
        <f>'28.Det.Occupation'!C32</f>
        <v>33006</v>
      </c>
      <c r="D22" s="172"/>
      <c r="E22" s="172">
        <f>'28.Det.Occupation'!E32</f>
        <v>4132</v>
      </c>
      <c r="F22" s="172">
        <f>'28.Det.Occupation'!F32</f>
        <v>13523</v>
      </c>
      <c r="G22" s="172">
        <f>'28.Det.Occupation'!G32</f>
        <v>3558</v>
      </c>
      <c r="H22" s="172">
        <f>'28.Det.Occupation'!H32</f>
        <v>3487</v>
      </c>
      <c r="I22" s="172">
        <f>'28.Det.Occupation'!I32</f>
        <v>2059</v>
      </c>
      <c r="J22" s="172" t="s">
        <v>448</v>
      </c>
      <c r="K22" s="172">
        <f>'28.Det.Occupation'!K32</f>
        <v>5474</v>
      </c>
      <c r="L22" s="141"/>
      <c r="M22" s="159"/>
      <c r="N22" s="159"/>
      <c r="O22" s="159"/>
      <c r="P22" s="159"/>
      <c r="Q22" s="159"/>
      <c r="R22" s="159"/>
      <c r="S22" s="159"/>
      <c r="T22" s="159"/>
      <c r="U22" s="159"/>
    </row>
    <row r="23" spans="1:21" ht="18.75" customHeight="1" thickBot="1" x14ac:dyDescent="0.25">
      <c r="A23" s="82" t="s">
        <v>51</v>
      </c>
      <c r="B23" s="172">
        <f>'28.Det.Occupation'!B33</f>
        <v>2267956</v>
      </c>
      <c r="C23" s="172">
        <f>'28.Det.Occupation'!C33</f>
        <v>485659</v>
      </c>
      <c r="D23" s="172"/>
      <c r="E23" s="172">
        <f>'28.Det.Occupation'!E33</f>
        <v>143555</v>
      </c>
      <c r="F23" s="172">
        <f>'28.Det.Occupation'!F33</f>
        <v>102767</v>
      </c>
      <c r="G23" s="172">
        <f>'28.Det.Occupation'!G33</f>
        <v>77540</v>
      </c>
      <c r="H23" s="172">
        <f>'28.Det.Occupation'!H33</f>
        <v>45160</v>
      </c>
      <c r="I23" s="172">
        <f>'28.Det.Occupation'!I33</f>
        <v>35514</v>
      </c>
      <c r="J23" s="172">
        <f>'28.Det.Occupation'!J33</f>
        <v>23890</v>
      </c>
      <c r="K23" s="172">
        <f>'28.Det.Occupation'!K33</f>
        <v>57233</v>
      </c>
      <c r="L23" s="141"/>
      <c r="M23" s="159"/>
      <c r="N23" s="159"/>
      <c r="O23" s="159"/>
      <c r="P23" s="159"/>
      <c r="Q23" s="159"/>
      <c r="R23" s="159"/>
      <c r="S23" s="159"/>
      <c r="T23" s="159"/>
      <c r="U23" s="159"/>
    </row>
    <row r="24" spans="1:21" ht="9" customHeight="1" x14ac:dyDescent="0.2">
      <c r="A24" s="219" t="s">
        <v>2</v>
      </c>
      <c r="B24" s="224">
        <f>'28.Det.Occupation'!B34</f>
        <v>156482940</v>
      </c>
      <c r="C24" s="224">
        <f>'28.Det.Occupation'!C34</f>
        <v>29066538</v>
      </c>
      <c r="D24" s="224"/>
      <c r="E24" s="224">
        <f>'28.Det.Occupation'!E34</f>
        <v>8340458</v>
      </c>
      <c r="F24" s="224">
        <f>'28.Det.Occupation'!F34</f>
        <v>7337745</v>
      </c>
      <c r="G24" s="224">
        <f>'28.Det.Occupation'!G34</f>
        <v>2746876</v>
      </c>
      <c r="H24" s="224">
        <f>'28.Det.Occupation'!H34</f>
        <v>2494855</v>
      </c>
      <c r="I24" s="224">
        <f>'28.Det.Occupation'!I34</f>
        <v>2085129</v>
      </c>
      <c r="J24" s="224">
        <f>'28.Det.Occupation'!J34</f>
        <v>1032860</v>
      </c>
      <c r="K24" s="224">
        <f>'28.Det.Occupation'!K34</f>
        <v>5028615</v>
      </c>
      <c r="L24" s="141"/>
      <c r="M24" s="141"/>
      <c r="N24" s="141"/>
      <c r="O24" s="141"/>
      <c r="P24" s="141"/>
      <c r="Q24" s="141"/>
      <c r="R24" s="141"/>
      <c r="S24" s="141"/>
      <c r="T24" s="141"/>
      <c r="U24" s="141"/>
    </row>
    <row r="25" spans="1:21" ht="9" customHeight="1" x14ac:dyDescent="0.2">
      <c r="A25" s="205"/>
      <c r="B25" s="37"/>
      <c r="C25" s="37"/>
      <c r="D25" s="37"/>
      <c r="E25" s="141"/>
      <c r="F25" s="141"/>
      <c r="G25" s="141"/>
      <c r="H25" s="141"/>
      <c r="I25" s="141"/>
      <c r="J25" s="141"/>
      <c r="K25" s="141"/>
      <c r="L25" s="141"/>
      <c r="M25" s="168"/>
      <c r="N25" s="168"/>
      <c r="O25" s="168"/>
      <c r="P25" s="168"/>
      <c r="Q25" s="168"/>
      <c r="R25" s="168"/>
      <c r="S25" s="168"/>
      <c r="T25" s="168"/>
      <c r="U25" s="168"/>
    </row>
    <row r="26" spans="1:21" ht="9" customHeight="1" x14ac:dyDescent="0.2">
      <c r="A26" s="78" t="s">
        <v>365</v>
      </c>
      <c r="B26" s="37"/>
      <c r="C26" s="37"/>
      <c r="D26" s="37"/>
      <c r="E26" s="141"/>
      <c r="F26" s="141"/>
      <c r="G26" s="141"/>
      <c r="H26" s="141"/>
      <c r="I26" s="141"/>
      <c r="J26" s="141"/>
      <c r="K26" s="141"/>
      <c r="L26" s="141"/>
      <c r="M26" s="141"/>
      <c r="N26" s="141"/>
      <c r="O26" s="141"/>
      <c r="P26" s="141"/>
    </row>
    <row r="27" spans="1:21" ht="9" customHeight="1" x14ac:dyDescent="0.2">
      <c r="A27" s="31" t="s">
        <v>252</v>
      </c>
      <c r="B27" s="47">
        <f>(B8/B$24)*100</f>
        <v>13.467886659082454</v>
      </c>
      <c r="C27" s="47">
        <f t="shared" ref="C27:K27" si="0">(C8/C$24)*100</f>
        <v>10.302276108699289</v>
      </c>
      <c r="D27" s="47"/>
      <c r="E27" s="47">
        <f t="shared" si="0"/>
        <v>4.2945962919542309</v>
      </c>
      <c r="F27" s="47">
        <f t="shared" si="0"/>
        <v>14.757462953536816</v>
      </c>
      <c r="G27" s="47">
        <f t="shared" si="0"/>
        <v>8.1106318596106988</v>
      </c>
      <c r="H27" s="47">
        <f t="shared" si="0"/>
        <v>4.8429668257273466</v>
      </c>
      <c r="I27" s="47">
        <f t="shared" si="0"/>
        <v>11.512189413700543</v>
      </c>
      <c r="J27" s="47">
        <f t="shared" si="0"/>
        <v>15.870689154386849</v>
      </c>
      <c r="K27" s="47">
        <f t="shared" si="0"/>
        <v>16.025903752822597</v>
      </c>
      <c r="L27" s="136" t="s">
        <v>245</v>
      </c>
    </row>
    <row r="28" spans="1:21" ht="9" customHeight="1" x14ac:dyDescent="0.2">
      <c r="A28" s="31" t="s">
        <v>223</v>
      </c>
      <c r="B28" s="47">
        <f t="shared" ref="B28:C28" si="1">(B9/B$24)*100</f>
        <v>4.3653812997122881</v>
      </c>
      <c r="C28" s="47">
        <f t="shared" si="1"/>
        <v>6.1398230501341438</v>
      </c>
      <c r="D28" s="157"/>
      <c r="E28" s="47">
        <f t="shared" ref="E28:K28" si="2">(E9/E$24)*100</f>
        <v>0.85379004366426881</v>
      </c>
      <c r="F28" s="47">
        <f t="shared" si="2"/>
        <v>14.559663765911735</v>
      </c>
      <c r="G28" s="47">
        <f t="shared" si="2"/>
        <v>2.543070746549899</v>
      </c>
      <c r="H28" s="47">
        <f t="shared" si="2"/>
        <v>1.0820668936671671</v>
      </c>
      <c r="I28" s="47">
        <f t="shared" si="2"/>
        <v>3.5146026936462924</v>
      </c>
      <c r="J28" s="47">
        <f t="shared" si="2"/>
        <v>8.5755087814418225</v>
      </c>
      <c r="K28" s="47">
        <f t="shared" si="2"/>
        <v>7.6833283120700226</v>
      </c>
      <c r="M28" s="159"/>
      <c r="N28" s="159"/>
      <c r="O28" s="159"/>
      <c r="P28" s="159"/>
      <c r="Q28" s="159"/>
      <c r="R28" s="159"/>
      <c r="S28" s="159"/>
      <c r="T28" s="159"/>
      <c r="U28" s="159"/>
    </row>
    <row r="29" spans="1:21" ht="18.75" customHeight="1" x14ac:dyDescent="0.2">
      <c r="A29" s="31" t="s">
        <v>224</v>
      </c>
      <c r="B29" s="47">
        <f t="shared" ref="B29:C29" si="3">(B10/B$24)*100</f>
        <v>2.7452423887230135</v>
      </c>
      <c r="C29" s="47">
        <f t="shared" si="3"/>
        <v>1.459324120402643</v>
      </c>
      <c r="D29" s="157"/>
      <c r="E29" s="47">
        <f t="shared" ref="E29:K29" si="4">(E10/E$24)*100</f>
        <v>0.60622570127443842</v>
      </c>
      <c r="F29" s="47">
        <f t="shared" si="4"/>
        <v>1.4811907472936168</v>
      </c>
      <c r="G29" s="47">
        <f t="shared" si="4"/>
        <v>2.2220879282501285</v>
      </c>
      <c r="H29" s="47">
        <f t="shared" si="4"/>
        <v>0.85039010283162741</v>
      </c>
      <c r="I29" s="47">
        <f t="shared" si="4"/>
        <v>1.9518696445159986</v>
      </c>
      <c r="J29" s="47">
        <f t="shared" si="4"/>
        <v>1.7618070212807158</v>
      </c>
      <c r="K29" s="47">
        <f t="shared" si="4"/>
        <v>2.4614531038864578</v>
      </c>
      <c r="L29" s="143"/>
      <c r="M29" s="159"/>
      <c r="N29" s="159"/>
      <c r="O29" s="159"/>
      <c r="P29" s="159"/>
      <c r="Q29" s="159"/>
      <c r="R29" s="159"/>
      <c r="S29" s="159"/>
      <c r="T29" s="159"/>
      <c r="U29" s="159"/>
    </row>
    <row r="30" spans="1:21" ht="9" customHeight="1" x14ac:dyDescent="0.2">
      <c r="A30" s="31" t="s">
        <v>253</v>
      </c>
      <c r="B30" s="47">
        <f t="shared" ref="B30:C30" si="5">(B11/B$24)*100</f>
        <v>8.2560603730988191</v>
      </c>
      <c r="C30" s="47">
        <f t="shared" si="5"/>
        <v>5.4910598572145055</v>
      </c>
      <c r="D30" s="157"/>
      <c r="E30" s="47">
        <f t="shared" ref="E30:K30" si="6">(E11/E$24)*100</f>
        <v>2.2765656274511543</v>
      </c>
      <c r="F30" s="47">
        <f t="shared" si="6"/>
        <v>6.9040284174497755</v>
      </c>
      <c r="G30" s="47">
        <f t="shared" si="6"/>
        <v>4.8240619525599264</v>
      </c>
      <c r="H30" s="47">
        <f t="shared" si="6"/>
        <v>2.4409033791542996</v>
      </c>
      <c r="I30" s="47">
        <f t="shared" si="6"/>
        <v>7.0526571737288197</v>
      </c>
      <c r="J30" s="47">
        <f t="shared" si="6"/>
        <v>10.083263946711075</v>
      </c>
      <c r="K30" s="47">
        <f t="shared" si="6"/>
        <v>9.0477000128265921</v>
      </c>
      <c r="L30" s="149"/>
      <c r="M30" s="141"/>
      <c r="N30" s="141"/>
      <c r="O30" s="141"/>
      <c r="P30" s="141"/>
      <c r="Q30" s="141"/>
      <c r="R30" s="141"/>
      <c r="S30" s="141"/>
      <c r="T30" s="141"/>
      <c r="U30" s="141"/>
    </row>
    <row r="31" spans="1:21" ht="9" customHeight="1" x14ac:dyDescent="0.2">
      <c r="A31" s="31" t="s">
        <v>250</v>
      </c>
      <c r="B31" s="47">
        <f t="shared" ref="B31:C31" si="7">(B12/B$24)*100</f>
        <v>7.4260325119147179</v>
      </c>
      <c r="C31" s="47">
        <f t="shared" si="7"/>
        <v>7.454516943159863</v>
      </c>
      <c r="D31" s="157"/>
      <c r="E31" s="47">
        <f t="shared" ref="E31:K31" si="8">(E12/E$24)*100</f>
        <v>2.034288764477922</v>
      </c>
      <c r="F31" s="47">
        <f t="shared" si="8"/>
        <v>10.660005219587216</v>
      </c>
      <c r="G31" s="47">
        <f t="shared" si="8"/>
        <v>13.459326158152024</v>
      </c>
      <c r="H31" s="47">
        <f t="shared" si="8"/>
        <v>3.2109280900092392</v>
      </c>
      <c r="I31" s="47">
        <f t="shared" si="8"/>
        <v>6.8178995160491267</v>
      </c>
      <c r="J31" s="47">
        <f t="shared" si="8"/>
        <v>8.4541951474546408</v>
      </c>
      <c r="K31" s="47">
        <f t="shared" si="8"/>
        <v>10.650964529994839</v>
      </c>
      <c r="M31" s="168"/>
      <c r="N31" s="168"/>
      <c r="O31" s="168"/>
      <c r="P31" s="168"/>
      <c r="Q31" s="168"/>
      <c r="R31" s="168"/>
      <c r="S31" s="168"/>
      <c r="T31" s="168"/>
      <c r="U31" s="168"/>
    </row>
    <row r="32" spans="1:21" ht="9" customHeight="1" x14ac:dyDescent="0.2">
      <c r="A32" s="31" t="s">
        <v>225</v>
      </c>
      <c r="B32" s="47">
        <f t="shared" ref="B32:C32" si="9">(B13/B$24)*100</f>
        <v>5.8637171566434017</v>
      </c>
      <c r="C32" s="47">
        <f t="shared" si="9"/>
        <v>7.818358003281987</v>
      </c>
      <c r="D32" s="157"/>
      <c r="E32" s="47">
        <f t="shared" ref="E32:K32" si="10">(E13/E$24)*100</f>
        <v>11.478674192712198</v>
      </c>
      <c r="F32" s="47">
        <f t="shared" si="10"/>
        <v>6.8252848797552934</v>
      </c>
      <c r="G32" s="47">
        <f t="shared" si="10"/>
        <v>5.6022550708513963</v>
      </c>
      <c r="H32" s="47">
        <f t="shared" si="10"/>
        <v>10.520330840870512</v>
      </c>
      <c r="I32" s="47">
        <f t="shared" si="10"/>
        <v>6.518109910705765</v>
      </c>
      <c r="J32" s="47">
        <f t="shared" si="10"/>
        <v>4.8565149197374282</v>
      </c>
      <c r="K32" s="47">
        <f t="shared" si="10"/>
        <v>4.2139634869641043</v>
      </c>
    </row>
    <row r="33" spans="1:22" ht="9" customHeight="1" x14ac:dyDescent="0.2">
      <c r="A33" s="31" t="s">
        <v>254</v>
      </c>
      <c r="B33" s="47">
        <f t="shared" ref="B33:C33" si="11">(B14/B$24)*100</f>
        <v>3.5443493073430239</v>
      </c>
      <c r="C33" s="47">
        <f t="shared" si="11"/>
        <v>8.5651273639812224</v>
      </c>
      <c r="D33" s="157"/>
      <c r="E33" s="47">
        <f t="shared" ref="E33:K33" si="12">(E14/E$24)*100</f>
        <v>14.394629167846656</v>
      </c>
      <c r="F33" s="47">
        <f t="shared" si="12"/>
        <v>2.4382286383623306</v>
      </c>
      <c r="G33" s="47">
        <f t="shared" si="12"/>
        <v>7.7520426841255308</v>
      </c>
      <c r="H33" s="47">
        <f t="shared" si="12"/>
        <v>18.060809145220865</v>
      </c>
      <c r="I33" s="47">
        <f t="shared" si="12"/>
        <v>10.044030848930689</v>
      </c>
      <c r="J33" s="47">
        <f t="shared" si="12"/>
        <v>2.0561353910500939</v>
      </c>
      <c r="K33" s="47">
        <f t="shared" si="12"/>
        <v>4.2934088213156105</v>
      </c>
    </row>
    <row r="34" spans="1:22" ht="9" customHeight="1" x14ac:dyDescent="0.2">
      <c r="A34" s="31" t="s">
        <v>227</v>
      </c>
      <c r="B34" s="47">
        <f t="shared" ref="B34:C34" si="13">(B15/B$24)*100</f>
        <v>6.1468828486990343</v>
      </c>
      <c r="C34" s="47">
        <f t="shared" si="13"/>
        <v>5.6163516962357196</v>
      </c>
      <c r="D34" s="157"/>
      <c r="E34" s="47">
        <f t="shared" ref="E34:K34" si="14">(E15/E$24)*100</f>
        <v>3.6838744347132977</v>
      </c>
      <c r="F34" s="47">
        <f t="shared" si="14"/>
        <v>6.6472874159568098</v>
      </c>
      <c r="G34" s="47">
        <f t="shared" si="14"/>
        <v>7.8666091953186097</v>
      </c>
      <c r="H34" s="47">
        <f t="shared" si="14"/>
        <v>4.6138152317469352</v>
      </c>
      <c r="I34" s="47">
        <f t="shared" si="14"/>
        <v>6.2769737507847241</v>
      </c>
      <c r="J34" s="47">
        <f t="shared" si="14"/>
        <v>5.2318804097360729</v>
      </c>
      <c r="K34" s="47">
        <f t="shared" si="14"/>
        <v>6.3904474691341457</v>
      </c>
      <c r="M34" s="159"/>
      <c r="N34" s="159"/>
      <c r="O34" s="159"/>
      <c r="P34" s="159"/>
      <c r="Q34" s="159"/>
      <c r="R34" s="159"/>
      <c r="S34" s="159"/>
      <c r="T34" s="159"/>
      <c r="U34" s="159"/>
    </row>
    <row r="35" spans="1:22" ht="9" customHeight="1" x14ac:dyDescent="0.2">
      <c r="A35" s="31" t="s">
        <v>55</v>
      </c>
      <c r="B35" s="47">
        <f t="shared" ref="B35:C35" si="15">(B16/B$24)*100</f>
        <v>11.477073475229952</v>
      </c>
      <c r="C35" s="47">
        <f t="shared" si="15"/>
        <v>8.7255042206952886</v>
      </c>
      <c r="D35" s="157"/>
      <c r="E35" s="47">
        <f t="shared" ref="E35:K35" si="16">(E16/E$24)*100</f>
        <v>5.8357346802777492</v>
      </c>
      <c r="F35" s="47">
        <f t="shared" si="16"/>
        <v>10.388273236532477</v>
      </c>
      <c r="G35" s="47">
        <f t="shared" si="16"/>
        <v>9.4486609515682538</v>
      </c>
      <c r="H35" s="47">
        <f t="shared" si="16"/>
        <v>6.3564014742339729</v>
      </c>
      <c r="I35" s="47">
        <f t="shared" si="16"/>
        <v>10.331782829743387</v>
      </c>
      <c r="J35" s="47">
        <f t="shared" si="16"/>
        <v>16.875471990395603</v>
      </c>
      <c r="K35" s="47">
        <f t="shared" si="16"/>
        <v>9.5325054711883883</v>
      </c>
      <c r="M35" s="159"/>
      <c r="N35" s="159"/>
      <c r="O35" s="159"/>
      <c r="P35" s="159"/>
      <c r="Q35" s="159"/>
      <c r="R35" s="159"/>
      <c r="S35" s="159"/>
      <c r="T35" s="159"/>
      <c r="U35" s="159"/>
    </row>
    <row r="36" spans="1:22" ht="18.75" customHeight="1" x14ac:dyDescent="0.2">
      <c r="A36" s="31" t="s">
        <v>412</v>
      </c>
      <c r="B36" s="47">
        <f t="shared" ref="B36:C36" si="17">(B17/B$24)*100</f>
        <v>14.441819664175531</v>
      </c>
      <c r="C36" s="47">
        <f t="shared" si="17"/>
        <v>9.0485733113451623</v>
      </c>
      <c r="D36" s="157"/>
      <c r="E36" s="47">
        <f t="shared" ref="E36:K36" si="18">(E17/E$24)*100</f>
        <v>6.3181662206080293</v>
      </c>
      <c r="F36" s="47">
        <f t="shared" si="18"/>
        <v>9.7037986465869288</v>
      </c>
      <c r="G36" s="47">
        <f t="shared" si="18"/>
        <v>11.604928653495826</v>
      </c>
      <c r="H36" s="47">
        <f t="shared" si="18"/>
        <v>7.9202999773533929</v>
      </c>
      <c r="I36" s="47">
        <f t="shared" si="18"/>
        <v>11.454255348230253</v>
      </c>
      <c r="J36" s="47">
        <f t="shared" si="18"/>
        <v>8.6871405611602732</v>
      </c>
      <c r="K36" s="47">
        <f t="shared" si="18"/>
        <v>10.861201344704257</v>
      </c>
      <c r="M36" s="141"/>
      <c r="N36" s="141"/>
      <c r="O36" s="141"/>
      <c r="P36" s="141"/>
      <c r="Q36" s="141"/>
      <c r="R36" s="141"/>
      <c r="S36" s="141"/>
      <c r="T36" s="141"/>
      <c r="U36" s="141"/>
    </row>
    <row r="37" spans="1:22" ht="9" customHeight="1" x14ac:dyDescent="0.2">
      <c r="A37" s="31" t="s">
        <v>251</v>
      </c>
      <c r="B37" s="47">
        <f t="shared" ref="B37:C37" si="19">(B18/B$24)*100</f>
        <v>0.55851647470324883</v>
      </c>
      <c r="C37" s="47">
        <f t="shared" si="19"/>
        <v>2.151222825367094</v>
      </c>
      <c r="D37" s="157"/>
      <c r="E37" s="47">
        <f t="shared" ref="E37:K37" si="20">(E18/E$24)*100</f>
        <v>6.4819222157823946</v>
      </c>
      <c r="F37" s="47">
        <f t="shared" si="20"/>
        <v>0.2241151743485226</v>
      </c>
      <c r="G37" s="47">
        <f t="shared" si="20"/>
        <v>0.27027066383775605</v>
      </c>
      <c r="H37" s="47">
        <f t="shared" si="20"/>
        <v>1.7154103144270909</v>
      </c>
      <c r="I37" s="47">
        <f t="shared" si="20"/>
        <v>0.23696375619925675</v>
      </c>
      <c r="J37" s="47">
        <f t="shared" si="20"/>
        <v>0.10165946982166024</v>
      </c>
      <c r="K37" s="47">
        <f t="shared" si="20"/>
        <v>0.23877349926371377</v>
      </c>
      <c r="M37" s="169"/>
      <c r="N37" s="169"/>
      <c r="O37" s="169"/>
      <c r="P37" s="169"/>
      <c r="Q37" s="169"/>
      <c r="R37" s="169"/>
      <c r="S37" s="169"/>
      <c r="T37" s="169"/>
      <c r="U37" s="169"/>
    </row>
    <row r="38" spans="1:22" ht="9" customHeight="1" x14ac:dyDescent="0.2">
      <c r="A38" s="31" t="s">
        <v>228</v>
      </c>
      <c r="B38" s="47">
        <f t="shared" ref="B38:C38" si="21">(B19/B$24)*100</f>
        <v>4.8825705856497841</v>
      </c>
      <c r="C38" s="47">
        <f t="shared" si="21"/>
        <v>7.4786202608649166</v>
      </c>
      <c r="D38" s="157"/>
      <c r="E38" s="47">
        <f t="shared" ref="E38:K38" si="22">(E19/E$24)*100</f>
        <v>14.544201289665388</v>
      </c>
      <c r="F38" s="47">
        <f t="shared" si="22"/>
        <v>1.4061813268245218</v>
      </c>
      <c r="G38" s="47">
        <f t="shared" si="22"/>
        <v>4.5998071991600646</v>
      </c>
      <c r="H38" s="47">
        <f t="shared" si="22"/>
        <v>14.0498345595235</v>
      </c>
      <c r="I38" s="47">
        <f t="shared" si="22"/>
        <v>7.1363930001453149</v>
      </c>
      <c r="J38" s="47">
        <f t="shared" si="22"/>
        <v>2.1059001219913638</v>
      </c>
      <c r="K38" s="47">
        <f t="shared" si="22"/>
        <v>4.1783473182973836</v>
      </c>
    </row>
    <row r="39" spans="1:22" ht="18.75" customHeight="1" x14ac:dyDescent="0.2">
      <c r="A39" s="31" t="s">
        <v>407</v>
      </c>
      <c r="B39" s="47">
        <f t="shared" ref="B39:C39" si="23">(B20/B$24)*100</f>
        <v>8.7382183642510807</v>
      </c>
      <c r="C39" s="47">
        <f t="shared" si="23"/>
        <v>11.007795286800237</v>
      </c>
      <c r="D39" s="157"/>
      <c r="E39" s="47">
        <f t="shared" ref="E39:K39" si="24">(E20/E$24)*100</f>
        <v>16.084488405792584</v>
      </c>
      <c r="F39" s="47">
        <f t="shared" si="24"/>
        <v>8.9699628428079734</v>
      </c>
      <c r="G39" s="47">
        <f t="shared" si="24"/>
        <v>9.4278737008878455</v>
      </c>
      <c r="H39" s="47">
        <f t="shared" si="24"/>
        <v>12.916742656386845</v>
      </c>
      <c r="I39" s="47">
        <f t="shared" si="24"/>
        <v>8.4942466389369677</v>
      </c>
      <c r="J39" s="47">
        <f t="shared" si="24"/>
        <v>6.6546288945258798</v>
      </c>
      <c r="K39" s="47">
        <f t="shared" si="24"/>
        <v>7.4135124681448072</v>
      </c>
    </row>
    <row r="40" spans="1:22" ht="18.75" customHeight="1" x14ac:dyDescent="0.2">
      <c r="A40" s="31" t="s">
        <v>408</v>
      </c>
      <c r="B40" s="47">
        <f t="shared" ref="B40:C40" si="25">(B21/B$24)*100</f>
        <v>6.2505842489922543</v>
      </c>
      <c r="C40" s="47">
        <f t="shared" si="25"/>
        <v>6.9570411171774218</v>
      </c>
      <c r="D40" s="157"/>
      <c r="E40" s="47">
        <f t="shared" ref="E40:K40" si="26">(E21/E$24)*100</f>
        <v>9.342112867183074</v>
      </c>
      <c r="F40" s="47">
        <f t="shared" si="26"/>
        <v>3.4496974206653408</v>
      </c>
      <c r="G40" s="47">
        <f t="shared" si="26"/>
        <v>9.3160011591349594</v>
      </c>
      <c r="H40" s="47">
        <f t="shared" si="26"/>
        <v>9.4692076293011027</v>
      </c>
      <c r="I40" s="47">
        <f t="shared" si="26"/>
        <v>6.8560746121702776</v>
      </c>
      <c r="J40" s="47">
        <f t="shared" si="26"/>
        <v>6.2973684720097598</v>
      </c>
      <c r="K40" s="47">
        <f t="shared" si="26"/>
        <v>5.7614870098426705</v>
      </c>
      <c r="M40" s="155"/>
      <c r="N40" s="155"/>
      <c r="O40" s="155"/>
      <c r="P40" s="155"/>
      <c r="Q40" s="155"/>
      <c r="R40" s="155"/>
    </row>
    <row r="41" spans="1:22" ht="9" customHeight="1" x14ac:dyDescent="0.2">
      <c r="A41" s="31" t="s">
        <v>58</v>
      </c>
      <c r="B41" s="47">
        <f t="shared" ref="B41:C41" si="27">(B22/B$24)*100</f>
        <v>0.38633348785497001</v>
      </c>
      <c r="C41" s="47">
        <f t="shared" si="27"/>
        <v>0.11355325494904139</v>
      </c>
      <c r="D41" s="157"/>
      <c r="E41" s="47" t="s">
        <v>445</v>
      </c>
      <c r="F41" s="47">
        <f t="shared" ref="F41:K41" si="28">(F22/F$24)*100</f>
        <v>0.18429367605442817</v>
      </c>
      <c r="G41" s="47">
        <f t="shared" si="28"/>
        <v>0.12952896308388148</v>
      </c>
      <c r="H41" s="47">
        <f t="shared" si="28"/>
        <v>0.13976764180683846</v>
      </c>
      <c r="I41" s="47">
        <f t="shared" si="28"/>
        <v>9.8746888082224177E-2</v>
      </c>
      <c r="J41" s="47">
        <v>0.1</v>
      </c>
      <c r="K41" s="47">
        <f t="shared" si="28"/>
        <v>0.10885701132419166</v>
      </c>
    </row>
    <row r="42" spans="1:22" ht="18.75" customHeight="1" thickBot="1" x14ac:dyDescent="0.25">
      <c r="A42" s="82" t="s">
        <v>51</v>
      </c>
      <c r="B42" s="47">
        <f t="shared" ref="B42:C42" si="29">(B23/B$24)*100</f>
        <v>1.449331153926428</v>
      </c>
      <c r="C42" s="47">
        <f t="shared" si="29"/>
        <v>1.6708525796914651</v>
      </c>
      <c r="D42" s="157"/>
      <c r="E42" s="47">
        <f t="shared" ref="E42:K42" si="30">(E23/E$24)*100</f>
        <v>1.7211884527204619</v>
      </c>
      <c r="F42" s="47">
        <f t="shared" si="30"/>
        <v>1.4005256383262161</v>
      </c>
      <c r="G42" s="47">
        <f t="shared" si="30"/>
        <v>2.8228431134132008</v>
      </c>
      <c r="H42" s="47">
        <f t="shared" si="30"/>
        <v>1.8101252377392674</v>
      </c>
      <c r="I42" s="47">
        <f t="shared" si="30"/>
        <v>1.7032039744303589</v>
      </c>
      <c r="J42" s="47">
        <f t="shared" si="30"/>
        <v>2.3129949847994888</v>
      </c>
      <c r="K42" s="47">
        <f t="shared" si="30"/>
        <v>1.1381463882202156</v>
      </c>
      <c r="M42" s="115"/>
      <c r="N42" s="159"/>
      <c r="O42" s="159"/>
      <c r="P42" s="159"/>
      <c r="Q42" s="159"/>
      <c r="R42" s="159"/>
      <c r="S42" s="159"/>
      <c r="T42" s="159"/>
      <c r="U42" s="159"/>
      <c r="V42" s="159"/>
    </row>
    <row r="43" spans="1:22" ht="9" customHeight="1" x14ac:dyDescent="0.2">
      <c r="A43" s="80" t="s">
        <v>2</v>
      </c>
      <c r="B43" s="92">
        <f t="shared" ref="B43:C43" si="31">(B24/B$24)*100</f>
        <v>100</v>
      </c>
      <c r="C43" s="92">
        <f t="shared" si="31"/>
        <v>100</v>
      </c>
      <c r="D43" s="157"/>
      <c r="E43" s="92">
        <f t="shared" ref="E43:K43" si="32">(E24/E$24)*100</f>
        <v>100</v>
      </c>
      <c r="F43" s="92">
        <f t="shared" si="32"/>
        <v>100</v>
      </c>
      <c r="G43" s="92">
        <f t="shared" si="32"/>
        <v>100</v>
      </c>
      <c r="H43" s="92">
        <f t="shared" si="32"/>
        <v>100</v>
      </c>
      <c r="I43" s="92">
        <f t="shared" si="32"/>
        <v>100</v>
      </c>
      <c r="J43" s="92">
        <f t="shared" si="32"/>
        <v>100</v>
      </c>
      <c r="K43" s="92">
        <f t="shared" si="32"/>
        <v>100</v>
      </c>
      <c r="M43" s="115"/>
      <c r="N43" s="159"/>
      <c r="O43" s="159"/>
      <c r="P43" s="159"/>
      <c r="Q43" s="159"/>
      <c r="R43" s="159"/>
      <c r="S43" s="159"/>
      <c r="T43" s="159"/>
      <c r="U43" s="159"/>
      <c r="V43" s="159"/>
    </row>
    <row r="44" spans="1:22" ht="21.6" customHeight="1" x14ac:dyDescent="0.2">
      <c r="A44" s="395" t="s">
        <v>451</v>
      </c>
      <c r="B44" s="398"/>
      <c r="C44" s="398"/>
      <c r="D44" s="398"/>
      <c r="E44" s="398"/>
      <c r="F44" s="398"/>
      <c r="G44" s="398"/>
      <c r="H44" s="398"/>
      <c r="I44" s="398"/>
      <c r="J44" s="398"/>
      <c r="K44" s="398"/>
      <c r="N44" s="141"/>
      <c r="O44" s="141"/>
      <c r="P44" s="141"/>
      <c r="Q44" s="141"/>
      <c r="R44" s="141"/>
      <c r="S44" s="141"/>
      <c r="T44" s="141"/>
      <c r="U44" s="141"/>
      <c r="V44" s="141"/>
    </row>
    <row r="45" spans="1:22" ht="10.5" customHeight="1" x14ac:dyDescent="0.2">
      <c r="A45" s="395" t="s">
        <v>576</v>
      </c>
      <c r="B45" s="398"/>
      <c r="C45" s="398"/>
      <c r="D45" s="398"/>
      <c r="E45" s="398"/>
      <c r="F45" s="398"/>
      <c r="G45" s="398"/>
      <c r="H45" s="398"/>
      <c r="I45" s="398"/>
      <c r="J45" s="398"/>
      <c r="K45" s="398"/>
      <c r="N45" s="169"/>
      <c r="O45" s="169"/>
      <c r="P45" s="169"/>
      <c r="Q45" s="169"/>
      <c r="R45" s="169"/>
      <c r="S45" s="169"/>
      <c r="T45" s="169"/>
      <c r="U45" s="169"/>
      <c r="V45" s="169"/>
    </row>
    <row r="46" spans="1:22" ht="18" customHeight="1" x14ac:dyDescent="0.15">
      <c r="A46" s="392"/>
      <c r="B46" s="392"/>
      <c r="C46" s="392"/>
      <c r="D46" s="392"/>
      <c r="E46" s="392"/>
      <c r="F46" s="392"/>
      <c r="G46" s="392"/>
      <c r="H46" s="392"/>
      <c r="I46" s="392"/>
      <c r="J46" s="392"/>
      <c r="K46" s="392"/>
    </row>
    <row r="47" spans="1:22" ht="14.25" customHeight="1" x14ac:dyDescent="0.2">
      <c r="B47" s="169"/>
      <c r="C47" s="169"/>
      <c r="D47" s="169"/>
      <c r="E47" s="169"/>
      <c r="F47" s="169"/>
      <c r="G47" s="169"/>
      <c r="H47" s="169"/>
      <c r="I47" s="169"/>
      <c r="J47" s="169"/>
      <c r="K47" s="169"/>
    </row>
    <row r="48" spans="1:22" ht="22.5" customHeight="1" x14ac:dyDescent="0.2">
      <c r="A48" s="155"/>
      <c r="B48" s="155"/>
      <c r="C48" s="155"/>
      <c r="D48" s="210"/>
      <c r="E48" s="155"/>
      <c r="F48" s="155"/>
      <c r="G48" s="155"/>
      <c r="H48" s="155"/>
      <c r="I48" s="159"/>
      <c r="M48" s="159"/>
      <c r="N48" s="159"/>
      <c r="O48" s="159"/>
      <c r="P48" s="159"/>
      <c r="Q48" s="159"/>
      <c r="R48" s="159"/>
      <c r="S48" s="159"/>
      <c r="T48" s="159"/>
      <c r="U48" s="159"/>
    </row>
    <row r="49" spans="1:21" x14ac:dyDescent="0.2">
      <c r="A49" s="155"/>
      <c r="B49" s="170"/>
      <c r="C49" s="170"/>
      <c r="D49" s="170"/>
      <c r="E49" s="171"/>
      <c r="F49" s="170"/>
      <c r="G49" s="170"/>
      <c r="H49" s="171"/>
      <c r="I49" s="171"/>
      <c r="J49" s="169"/>
      <c r="K49" s="169"/>
      <c r="M49" s="159"/>
      <c r="N49" s="159"/>
      <c r="O49" s="159"/>
      <c r="P49" s="159"/>
      <c r="Q49" s="159"/>
      <c r="R49" s="159"/>
      <c r="S49" s="159"/>
      <c r="T49" s="159"/>
      <c r="U49" s="159"/>
    </row>
    <row r="50" spans="1:21" ht="18" customHeight="1" x14ac:dyDescent="0.2">
      <c r="A50" s="155"/>
      <c r="B50" s="170"/>
      <c r="C50" s="170"/>
      <c r="D50" s="170"/>
      <c r="E50" s="171"/>
      <c r="F50" s="170"/>
      <c r="G50" s="170"/>
      <c r="H50" s="171"/>
      <c r="I50" s="171"/>
      <c r="J50" s="169"/>
      <c r="K50" s="169"/>
      <c r="M50" s="141"/>
      <c r="N50" s="141"/>
      <c r="O50" s="141"/>
      <c r="P50" s="141"/>
      <c r="Q50" s="141"/>
      <c r="R50" s="141"/>
      <c r="S50" s="141"/>
      <c r="T50" s="141"/>
      <c r="U50" s="141"/>
    </row>
    <row r="51" spans="1:21" x14ac:dyDescent="0.2">
      <c r="A51" s="155"/>
      <c r="B51" s="170"/>
      <c r="C51" s="170"/>
      <c r="D51" s="170"/>
      <c r="E51" s="171"/>
      <c r="F51" s="170"/>
      <c r="G51" s="170"/>
      <c r="H51" s="171"/>
      <c r="I51" s="171"/>
      <c r="J51" s="169"/>
      <c r="K51" s="169"/>
      <c r="M51" s="169"/>
      <c r="N51" s="169"/>
      <c r="O51" s="169"/>
      <c r="P51" s="169"/>
      <c r="Q51" s="169"/>
      <c r="R51" s="169"/>
      <c r="S51" s="169"/>
      <c r="T51" s="169"/>
      <c r="U51" s="169"/>
    </row>
    <row r="52" spans="1:21" x14ac:dyDescent="0.2">
      <c r="A52" s="155"/>
      <c r="B52" s="170"/>
      <c r="C52" s="170"/>
      <c r="D52" s="170"/>
      <c r="E52" s="171"/>
      <c r="F52" s="170"/>
      <c r="G52" s="170"/>
      <c r="H52" s="171"/>
      <c r="I52" s="171"/>
      <c r="J52" s="169"/>
      <c r="K52" s="169"/>
    </row>
    <row r="53" spans="1:21" x14ac:dyDescent="0.2">
      <c r="A53" s="155"/>
      <c r="B53" s="170"/>
      <c r="C53" s="170"/>
      <c r="D53" s="170"/>
      <c r="E53" s="171"/>
      <c r="F53" s="170"/>
      <c r="G53" s="170"/>
      <c r="H53" s="171"/>
      <c r="I53" s="171"/>
      <c r="J53" s="169"/>
      <c r="K53" s="169"/>
    </row>
    <row r="54" spans="1:21" x14ac:dyDescent="0.2">
      <c r="A54" s="155"/>
      <c r="B54" s="170"/>
      <c r="C54" s="170"/>
      <c r="D54" s="170"/>
      <c r="E54" s="171"/>
      <c r="F54" s="170"/>
      <c r="G54" s="170"/>
      <c r="H54" s="171"/>
      <c r="I54" s="171"/>
      <c r="J54" s="169"/>
      <c r="K54" s="169"/>
    </row>
    <row r="55" spans="1:21" x14ac:dyDescent="0.2">
      <c r="A55" s="155"/>
      <c r="B55" s="170"/>
      <c r="C55" s="170"/>
      <c r="D55" s="170"/>
      <c r="E55" s="171"/>
      <c r="F55" s="170"/>
      <c r="G55" s="170"/>
      <c r="H55" s="171"/>
      <c r="I55" s="171"/>
      <c r="J55" s="169"/>
      <c r="K55" s="169"/>
      <c r="M55" s="159"/>
      <c r="N55" s="159"/>
      <c r="O55" s="159"/>
      <c r="P55" s="159"/>
      <c r="Q55" s="159"/>
      <c r="R55" s="159"/>
      <c r="S55" s="159"/>
      <c r="T55" s="159"/>
      <c r="U55" s="159"/>
    </row>
    <row r="56" spans="1:21" x14ac:dyDescent="0.2">
      <c r="A56" s="155"/>
      <c r="B56" s="170"/>
      <c r="C56" s="170"/>
      <c r="D56" s="170"/>
      <c r="E56" s="171"/>
      <c r="F56" s="170"/>
      <c r="G56" s="170"/>
      <c r="H56" s="171"/>
      <c r="I56" s="171"/>
      <c r="J56" s="169"/>
      <c r="K56" s="169"/>
      <c r="M56" s="159"/>
      <c r="N56" s="159"/>
      <c r="O56" s="159"/>
      <c r="P56" s="159"/>
      <c r="Q56" s="159"/>
      <c r="R56" s="159"/>
      <c r="S56" s="159"/>
      <c r="T56" s="159"/>
      <c r="U56" s="159"/>
    </row>
    <row r="57" spans="1:21" x14ac:dyDescent="0.2">
      <c r="A57" s="155"/>
      <c r="B57" s="170"/>
      <c r="C57" s="170"/>
      <c r="D57" s="170"/>
      <c r="E57" s="171"/>
      <c r="F57" s="170"/>
      <c r="G57" s="170"/>
      <c r="H57" s="171"/>
      <c r="I57" s="171"/>
      <c r="J57" s="169"/>
      <c r="K57" s="169"/>
      <c r="M57" s="141"/>
      <c r="N57" s="141"/>
      <c r="O57" s="141"/>
      <c r="P57" s="141"/>
      <c r="Q57" s="141"/>
      <c r="R57" s="141"/>
      <c r="S57" s="141"/>
      <c r="T57" s="141"/>
      <c r="U57" s="141"/>
    </row>
    <row r="58" spans="1:21" x14ac:dyDescent="0.2">
      <c r="A58" s="155"/>
      <c r="B58" s="170"/>
      <c r="C58" s="170"/>
      <c r="D58" s="170"/>
      <c r="E58" s="171"/>
      <c r="F58" s="170"/>
      <c r="G58" s="170"/>
      <c r="H58" s="171"/>
      <c r="I58" s="171"/>
      <c r="J58" s="169"/>
      <c r="K58" s="169"/>
      <c r="M58" s="169"/>
      <c r="N58" s="169"/>
      <c r="O58" s="169"/>
      <c r="P58" s="169"/>
      <c r="Q58" s="169"/>
      <c r="R58" s="169"/>
      <c r="S58" s="169"/>
      <c r="T58" s="169"/>
      <c r="U58" s="169"/>
    </row>
    <row r="59" spans="1:21" x14ac:dyDescent="0.2">
      <c r="A59" s="155"/>
      <c r="B59" s="170"/>
      <c r="C59" s="170"/>
      <c r="D59" s="170"/>
      <c r="E59" s="171"/>
      <c r="F59" s="170"/>
      <c r="G59" s="170"/>
      <c r="H59" s="171"/>
      <c r="I59" s="171"/>
      <c r="J59" s="169"/>
      <c r="K59" s="169"/>
    </row>
    <row r="60" spans="1:21" x14ac:dyDescent="0.2">
      <c r="A60" s="155"/>
      <c r="B60" s="170"/>
      <c r="C60" s="170"/>
      <c r="D60" s="170"/>
      <c r="E60" s="171"/>
      <c r="F60" s="170"/>
      <c r="G60" s="170"/>
      <c r="H60" s="171"/>
      <c r="I60" s="171"/>
      <c r="J60" s="169"/>
      <c r="K60" s="169"/>
    </row>
    <row r="61" spans="1:21" x14ac:dyDescent="0.2">
      <c r="A61" s="155"/>
      <c r="B61" s="170"/>
      <c r="C61" s="170"/>
      <c r="D61" s="170"/>
      <c r="E61" s="171"/>
      <c r="F61" s="170"/>
      <c r="G61" s="170"/>
      <c r="H61" s="171"/>
      <c r="I61" s="171"/>
      <c r="J61" s="169"/>
      <c r="K61" s="169"/>
    </row>
    <row r="62" spans="1:21" x14ac:dyDescent="0.2">
      <c r="A62" s="155"/>
      <c r="B62" s="170"/>
      <c r="C62" s="170"/>
      <c r="D62" s="170"/>
      <c r="E62" s="171"/>
      <c r="F62" s="170"/>
      <c r="G62" s="170"/>
      <c r="H62" s="171"/>
      <c r="I62" s="171"/>
      <c r="J62" s="169"/>
      <c r="K62" s="169"/>
    </row>
    <row r="63" spans="1:21" x14ac:dyDescent="0.2">
      <c r="A63" s="155"/>
      <c r="B63" s="170"/>
      <c r="C63" s="170"/>
      <c r="D63" s="170"/>
      <c r="E63" s="171"/>
      <c r="F63" s="170"/>
      <c r="G63" s="170"/>
      <c r="H63" s="171"/>
      <c r="I63" s="171"/>
      <c r="J63" s="169"/>
      <c r="K63" s="169"/>
    </row>
    <row r="64" spans="1:21" ht="12.75" customHeight="1" x14ac:dyDescent="0.2">
      <c r="A64" s="155"/>
      <c r="B64" s="170"/>
      <c r="C64" s="170"/>
      <c r="D64" s="170"/>
      <c r="E64" s="171"/>
      <c r="F64" s="170"/>
      <c r="G64" s="170"/>
      <c r="H64" s="171"/>
      <c r="I64" s="171"/>
      <c r="J64" s="169"/>
      <c r="K64" s="169"/>
    </row>
    <row r="65" spans="1:11" x14ac:dyDescent="0.2">
      <c r="A65" s="155"/>
      <c r="B65" s="171"/>
      <c r="C65" s="171"/>
      <c r="D65" s="171"/>
      <c r="E65" s="171"/>
      <c r="F65" s="170"/>
      <c r="G65" s="171"/>
      <c r="H65" s="171"/>
      <c r="I65" s="171"/>
      <c r="J65" s="169"/>
      <c r="K65" s="169"/>
    </row>
    <row r="66" spans="1:11" x14ac:dyDescent="0.2">
      <c r="B66" s="169"/>
      <c r="C66" s="169"/>
      <c r="D66" s="169"/>
      <c r="E66" s="169"/>
      <c r="F66" s="160"/>
      <c r="G66" s="169"/>
      <c r="H66" s="169"/>
      <c r="I66" s="169"/>
      <c r="J66" s="169"/>
      <c r="K66" s="169"/>
    </row>
    <row r="67" spans="1:11" x14ac:dyDescent="0.2">
      <c r="B67" s="169"/>
      <c r="C67" s="169"/>
      <c r="D67" s="169"/>
      <c r="E67" s="169"/>
      <c r="F67" s="160"/>
      <c r="G67" s="169"/>
      <c r="H67" s="169"/>
      <c r="I67" s="169"/>
      <c r="J67" s="169"/>
      <c r="K67" s="169"/>
    </row>
    <row r="68" spans="1:11" x14ac:dyDescent="0.2">
      <c r="B68" s="169"/>
      <c r="C68" s="169"/>
      <c r="D68" s="169"/>
      <c r="E68" s="169"/>
      <c r="F68" s="160"/>
      <c r="G68" s="169"/>
      <c r="H68" s="169"/>
      <c r="I68" s="169"/>
      <c r="J68" s="169"/>
      <c r="K68" s="169"/>
    </row>
    <row r="69" spans="1:11" x14ac:dyDescent="0.2">
      <c r="B69" s="169"/>
      <c r="C69" s="169"/>
      <c r="D69" s="169"/>
      <c r="E69" s="169"/>
      <c r="F69" s="160"/>
      <c r="G69" s="169"/>
      <c r="H69" s="169"/>
      <c r="I69" s="169"/>
      <c r="J69" s="169"/>
      <c r="K69" s="169"/>
    </row>
    <row r="70" spans="1:11" x14ac:dyDescent="0.2">
      <c r="B70" s="169"/>
      <c r="C70" s="169"/>
      <c r="D70" s="169"/>
      <c r="E70" s="169"/>
      <c r="F70" s="160"/>
      <c r="G70" s="169"/>
      <c r="H70" s="169"/>
      <c r="I70" s="169"/>
      <c r="J70" s="169"/>
      <c r="K70" s="169"/>
    </row>
    <row r="71" spans="1:11" x14ac:dyDescent="0.2">
      <c r="B71" s="169"/>
      <c r="C71" s="169"/>
      <c r="D71" s="169"/>
      <c r="E71" s="169"/>
      <c r="F71" s="160"/>
      <c r="G71" s="169"/>
      <c r="H71" s="169"/>
      <c r="I71" s="169"/>
      <c r="J71" s="169"/>
      <c r="K71" s="169"/>
    </row>
    <row r="72" spans="1:11" x14ac:dyDescent="0.2">
      <c r="B72" s="169"/>
      <c r="C72" s="169"/>
      <c r="D72" s="169"/>
      <c r="E72" s="169"/>
      <c r="F72" s="160"/>
      <c r="G72" s="169"/>
      <c r="H72" s="169"/>
      <c r="I72" s="169"/>
      <c r="J72" s="169"/>
      <c r="K72" s="169"/>
    </row>
    <row r="73" spans="1:11" x14ac:dyDescent="0.2">
      <c r="B73" s="169"/>
      <c r="C73" s="169"/>
      <c r="D73" s="169"/>
      <c r="E73" s="169"/>
      <c r="F73" s="160"/>
      <c r="G73" s="169"/>
      <c r="H73" s="169"/>
      <c r="I73" s="169"/>
      <c r="J73" s="169"/>
      <c r="K73" s="169"/>
    </row>
    <row r="74" spans="1:11" x14ac:dyDescent="0.2">
      <c r="B74" s="169"/>
      <c r="C74" s="169"/>
      <c r="D74" s="169"/>
      <c r="E74" s="169"/>
      <c r="F74" s="160"/>
      <c r="G74" s="169"/>
      <c r="H74" s="169"/>
      <c r="I74" s="169"/>
      <c r="J74" s="169"/>
      <c r="K74" s="169"/>
    </row>
    <row r="75" spans="1:11" x14ac:dyDescent="0.2">
      <c r="B75" s="169"/>
      <c r="C75" s="169"/>
      <c r="D75" s="169"/>
      <c r="E75" s="169"/>
      <c r="F75" s="160"/>
      <c r="G75" s="169"/>
      <c r="H75" s="169"/>
      <c r="I75" s="169"/>
      <c r="J75" s="169"/>
      <c r="K75" s="169"/>
    </row>
    <row r="76" spans="1:11" x14ac:dyDescent="0.2">
      <c r="G76" s="37"/>
      <c r="I76" s="136"/>
    </row>
    <row r="77" spans="1:11" x14ac:dyDescent="0.2">
      <c r="B77" s="141"/>
      <c r="C77" s="141"/>
      <c r="D77" s="141"/>
      <c r="E77" s="141"/>
      <c r="F77" s="141"/>
      <c r="G77" s="37"/>
      <c r="H77" s="141"/>
      <c r="I77" s="141"/>
      <c r="J77" s="141"/>
      <c r="K77" s="141"/>
    </row>
    <row r="78" spans="1:11" x14ac:dyDescent="0.2">
      <c r="B78" s="141"/>
      <c r="C78" s="141"/>
      <c r="D78" s="141"/>
      <c r="E78" s="141"/>
      <c r="F78" s="141"/>
      <c r="G78" s="37"/>
      <c r="H78" s="141"/>
      <c r="I78" s="141"/>
      <c r="J78" s="141"/>
      <c r="K78" s="141"/>
    </row>
    <row r="79" spans="1:11" x14ac:dyDescent="0.2">
      <c r="B79" s="141"/>
      <c r="C79" s="141"/>
      <c r="D79" s="141"/>
      <c r="E79" s="141"/>
      <c r="F79" s="141"/>
      <c r="G79" s="37"/>
      <c r="H79" s="141"/>
      <c r="I79" s="141"/>
      <c r="J79" s="141"/>
      <c r="K79" s="141"/>
    </row>
    <row r="80" spans="1:11" x14ac:dyDescent="0.2">
      <c r="B80" s="141"/>
      <c r="C80" s="141"/>
      <c r="D80" s="141"/>
      <c r="E80" s="141"/>
      <c r="F80" s="141"/>
      <c r="G80" s="37"/>
      <c r="H80" s="141"/>
      <c r="I80" s="141"/>
      <c r="J80" s="141"/>
      <c r="K80" s="141"/>
    </row>
    <row r="81" spans="2:12" x14ac:dyDescent="0.2">
      <c r="B81" s="141"/>
      <c r="C81" s="141"/>
      <c r="D81" s="141"/>
      <c r="E81" s="141"/>
      <c r="F81" s="141"/>
      <c r="G81" s="37"/>
      <c r="H81" s="141"/>
      <c r="I81" s="141"/>
      <c r="J81" s="141"/>
      <c r="K81" s="141"/>
      <c r="L81" s="141"/>
    </row>
    <row r="82" spans="2:12" x14ac:dyDescent="0.2">
      <c r="B82" s="141"/>
      <c r="C82" s="141"/>
      <c r="D82" s="141"/>
      <c r="E82" s="141"/>
      <c r="F82" s="141"/>
      <c r="G82" s="37"/>
      <c r="H82" s="141"/>
      <c r="I82" s="141"/>
      <c r="J82" s="141"/>
      <c r="K82" s="141"/>
      <c r="L82" s="141"/>
    </row>
    <row r="83" spans="2:12" x14ac:dyDescent="0.2">
      <c r="B83" s="141"/>
      <c r="C83" s="141"/>
      <c r="D83" s="141"/>
      <c r="E83" s="141"/>
      <c r="F83" s="141"/>
      <c r="G83" s="37"/>
      <c r="H83" s="141"/>
      <c r="I83" s="141"/>
      <c r="J83" s="141"/>
      <c r="K83" s="141"/>
      <c r="L83" s="141"/>
    </row>
    <row r="84" spans="2:12" x14ac:dyDescent="0.2">
      <c r="B84" s="141"/>
      <c r="C84" s="141"/>
      <c r="D84" s="141"/>
      <c r="E84" s="141"/>
      <c r="F84" s="141"/>
      <c r="G84" s="37"/>
      <c r="H84" s="141"/>
      <c r="I84" s="141"/>
      <c r="J84" s="141"/>
      <c r="K84" s="141"/>
      <c r="L84" s="141"/>
    </row>
    <row r="85" spans="2:12" x14ac:dyDescent="0.2">
      <c r="B85" s="141"/>
      <c r="C85" s="141"/>
      <c r="D85" s="141"/>
      <c r="E85" s="141"/>
      <c r="F85" s="141"/>
      <c r="G85" s="37"/>
      <c r="H85" s="141"/>
      <c r="I85" s="141"/>
      <c r="J85" s="141"/>
      <c r="K85" s="141"/>
      <c r="L85" s="141"/>
    </row>
    <row r="86" spans="2:12" x14ac:dyDescent="0.2">
      <c r="B86" s="141"/>
      <c r="C86" s="141"/>
      <c r="D86" s="141"/>
      <c r="E86" s="141"/>
      <c r="F86" s="141"/>
      <c r="G86" s="37"/>
      <c r="H86" s="141"/>
      <c r="I86" s="141"/>
      <c r="J86" s="141"/>
      <c r="K86" s="141"/>
      <c r="L86" s="141"/>
    </row>
    <row r="87" spans="2:12" x14ac:dyDescent="0.2">
      <c r="B87" s="141"/>
      <c r="C87" s="141"/>
      <c r="D87" s="141"/>
      <c r="E87" s="141"/>
      <c r="F87" s="141"/>
      <c r="G87" s="37"/>
      <c r="H87" s="141"/>
      <c r="I87" s="141"/>
      <c r="J87" s="141"/>
      <c r="K87" s="141"/>
      <c r="L87" s="141"/>
    </row>
    <row r="88" spans="2:12" x14ac:dyDescent="0.2">
      <c r="B88" s="141"/>
      <c r="C88" s="141"/>
      <c r="D88" s="141"/>
      <c r="E88" s="141"/>
      <c r="F88" s="141"/>
      <c r="G88" s="37"/>
      <c r="H88" s="141"/>
      <c r="I88" s="141"/>
      <c r="J88" s="141"/>
      <c r="K88" s="141"/>
      <c r="L88" s="141"/>
    </row>
    <row r="89" spans="2:12" x14ac:dyDescent="0.2">
      <c r="B89" s="141"/>
      <c r="C89" s="141"/>
      <c r="D89" s="141"/>
      <c r="E89" s="141"/>
      <c r="F89" s="141"/>
      <c r="G89" s="37"/>
      <c r="H89" s="141"/>
      <c r="I89" s="141"/>
      <c r="J89" s="141"/>
      <c r="K89" s="141"/>
      <c r="L89" s="141"/>
    </row>
    <row r="90" spans="2:12" x14ac:dyDescent="0.2">
      <c r="B90" s="141"/>
      <c r="C90" s="141"/>
      <c r="D90" s="141"/>
      <c r="E90" s="141"/>
      <c r="F90" s="141"/>
      <c r="G90" s="37"/>
      <c r="H90" s="141"/>
      <c r="I90" s="141"/>
      <c r="J90" s="141"/>
      <c r="K90" s="141"/>
      <c r="L90" s="141"/>
    </row>
    <row r="91" spans="2:12" x14ac:dyDescent="0.2">
      <c r="B91" s="141"/>
      <c r="C91" s="141"/>
      <c r="D91" s="141"/>
      <c r="E91" s="141"/>
      <c r="F91" s="141"/>
      <c r="G91" s="37"/>
      <c r="H91" s="141"/>
      <c r="I91" s="141"/>
      <c r="J91" s="141"/>
      <c r="K91" s="141"/>
      <c r="L91" s="141"/>
    </row>
    <row r="92" spans="2:12" x14ac:dyDescent="0.2">
      <c r="B92" s="141"/>
      <c r="C92" s="141"/>
      <c r="D92" s="141"/>
      <c r="E92" s="141"/>
      <c r="F92" s="141"/>
      <c r="G92" s="37"/>
      <c r="H92" s="141"/>
      <c r="I92" s="141"/>
      <c r="J92" s="141"/>
      <c r="K92" s="141"/>
      <c r="L92" s="141"/>
    </row>
    <row r="93" spans="2:12" x14ac:dyDescent="0.2">
      <c r="B93" s="141"/>
      <c r="C93" s="141"/>
      <c r="D93" s="141"/>
      <c r="E93" s="141"/>
      <c r="F93" s="141"/>
      <c r="G93" s="37"/>
      <c r="H93" s="141"/>
      <c r="I93" s="141"/>
      <c r="J93" s="141"/>
      <c r="K93" s="141"/>
      <c r="L93" s="141"/>
    </row>
    <row r="94" spans="2:12" x14ac:dyDescent="0.2">
      <c r="B94" s="141"/>
      <c r="C94" s="141"/>
      <c r="D94" s="141"/>
      <c r="E94" s="141"/>
      <c r="F94" s="141"/>
      <c r="G94" s="37"/>
      <c r="H94" s="141"/>
      <c r="I94" s="141"/>
      <c r="J94" s="141"/>
      <c r="K94" s="141"/>
      <c r="L94" s="141"/>
    </row>
    <row r="95" spans="2:12" x14ac:dyDescent="0.2">
      <c r="B95" s="141"/>
      <c r="C95" s="141"/>
      <c r="D95" s="141"/>
      <c r="E95" s="141"/>
      <c r="F95" s="141"/>
      <c r="G95" s="37"/>
      <c r="H95" s="141"/>
      <c r="I95" s="141"/>
      <c r="J95" s="141"/>
      <c r="K95" s="141"/>
      <c r="L95" s="141"/>
    </row>
    <row r="96" spans="2:12" x14ac:dyDescent="0.2">
      <c r="B96" s="141"/>
      <c r="C96" s="141"/>
      <c r="D96" s="141"/>
      <c r="E96" s="141"/>
      <c r="F96" s="141"/>
      <c r="G96" s="37"/>
      <c r="H96" s="141"/>
      <c r="I96" s="141"/>
      <c r="J96" s="141"/>
      <c r="K96" s="141"/>
      <c r="L96" s="141"/>
    </row>
    <row r="97" spans="2:12" x14ac:dyDescent="0.2">
      <c r="B97" s="141"/>
      <c r="C97" s="141"/>
      <c r="D97" s="141"/>
      <c r="E97" s="141"/>
      <c r="F97" s="141"/>
      <c r="G97" s="37"/>
      <c r="H97" s="141"/>
      <c r="I97" s="141"/>
      <c r="J97" s="141"/>
      <c r="K97" s="141"/>
      <c r="L97" s="141"/>
    </row>
    <row r="98" spans="2:12" x14ac:dyDescent="0.2">
      <c r="B98" s="141"/>
      <c r="C98" s="141"/>
      <c r="D98" s="141"/>
      <c r="E98" s="141"/>
      <c r="F98" s="141"/>
      <c r="G98" s="37"/>
      <c r="H98" s="141"/>
      <c r="I98" s="141"/>
      <c r="J98" s="141"/>
      <c r="K98" s="141"/>
      <c r="L98" s="141"/>
    </row>
    <row r="99" spans="2:12" x14ac:dyDescent="0.2">
      <c r="B99" s="141"/>
      <c r="C99" s="141"/>
      <c r="D99" s="141"/>
      <c r="E99" s="141"/>
      <c r="F99" s="141"/>
      <c r="G99" s="37"/>
      <c r="H99" s="141"/>
      <c r="I99" s="141"/>
      <c r="J99" s="141"/>
      <c r="K99" s="141"/>
      <c r="L99" s="141"/>
    </row>
    <row r="100" spans="2:12" x14ac:dyDescent="0.2">
      <c r="B100" s="141"/>
      <c r="C100" s="141"/>
      <c r="D100" s="141"/>
      <c r="E100" s="141"/>
      <c r="F100" s="141"/>
      <c r="G100" s="37"/>
      <c r="H100" s="141"/>
      <c r="I100" s="141"/>
      <c r="J100" s="141"/>
      <c r="K100" s="141"/>
      <c r="L100" s="141"/>
    </row>
    <row r="101" spans="2:12" x14ac:dyDescent="0.2">
      <c r="B101" s="141"/>
      <c r="C101" s="141"/>
      <c r="D101" s="141"/>
      <c r="E101" s="141"/>
      <c r="F101" s="141"/>
      <c r="G101" s="37"/>
      <c r="H101" s="141"/>
      <c r="I101" s="141"/>
      <c r="J101" s="141"/>
      <c r="K101" s="141"/>
      <c r="L101" s="141"/>
    </row>
    <row r="102" spans="2:12" x14ac:dyDescent="0.2">
      <c r="B102" s="141"/>
      <c r="C102" s="141"/>
      <c r="D102" s="141"/>
      <c r="E102" s="141"/>
      <c r="F102" s="141"/>
      <c r="G102" s="37"/>
      <c r="H102" s="141"/>
      <c r="I102" s="141"/>
      <c r="J102" s="141"/>
      <c r="K102" s="141"/>
      <c r="L102" s="141"/>
    </row>
    <row r="103" spans="2:12" x14ac:dyDescent="0.2">
      <c r="B103" s="141"/>
      <c r="C103" s="141"/>
      <c r="D103" s="141"/>
      <c r="E103" s="141"/>
      <c r="F103" s="141"/>
      <c r="G103" s="37"/>
      <c r="H103" s="141"/>
      <c r="I103" s="141"/>
      <c r="J103" s="141"/>
      <c r="K103" s="141"/>
      <c r="L103" s="141"/>
    </row>
    <row r="104" spans="2:12" x14ac:dyDescent="0.2">
      <c r="G104" s="37"/>
      <c r="I104" s="136"/>
      <c r="L104" s="141"/>
    </row>
    <row r="105" spans="2:12" x14ac:dyDescent="0.2">
      <c r="L105" s="141"/>
    </row>
    <row r="106" spans="2:12" x14ac:dyDescent="0.2">
      <c r="L106" s="141"/>
    </row>
    <row r="107" spans="2:12" x14ac:dyDescent="0.2">
      <c r="L107" s="141"/>
    </row>
  </sheetData>
  <mergeCells count="10">
    <mergeCell ref="A46:K46"/>
    <mergeCell ref="A1:K1"/>
    <mergeCell ref="A2:K2"/>
    <mergeCell ref="A44:K44"/>
    <mergeCell ref="A45:K45"/>
    <mergeCell ref="A3:K3"/>
    <mergeCell ref="A4:K4"/>
    <mergeCell ref="A5:K5"/>
    <mergeCell ref="B6:C6"/>
    <mergeCell ref="E6:K6"/>
  </mergeCells>
  <phoneticPr fontId="3" type="noConversion"/>
  <pageMargins left="1.05" right="1.05" top="0.5" bottom="0.25"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view="pageLayout" zoomScale="130" zoomScaleNormal="130" zoomScaleSheetLayoutView="100" zoomScalePageLayoutView="130" workbookViewId="0">
      <selection sqref="A1:E1"/>
    </sheetView>
  </sheetViews>
  <sheetFormatPr defaultRowHeight="8.25" x14ac:dyDescent="0.15"/>
  <cols>
    <col min="1" max="1" width="15.5703125" style="2" customWidth="1"/>
    <col min="2" max="5" width="9.7109375" style="2" customWidth="1"/>
    <col min="6" max="16384" width="9.140625" style="2"/>
  </cols>
  <sheetData>
    <row r="1" spans="1:8" ht="10.5" customHeight="1" x14ac:dyDescent="0.15">
      <c r="A1" s="384" t="s">
        <v>333</v>
      </c>
      <c r="B1" s="384"/>
      <c r="C1" s="384"/>
      <c r="D1" s="384"/>
      <c r="E1" s="384"/>
    </row>
    <row r="2" spans="1:8" ht="21.75" customHeight="1" x14ac:dyDescent="0.15">
      <c r="A2" s="388" t="s">
        <v>475</v>
      </c>
      <c r="B2" s="388"/>
      <c r="C2" s="388"/>
      <c r="D2" s="388"/>
      <c r="E2" s="388"/>
    </row>
    <row r="3" spans="1:8" ht="18" customHeight="1" x14ac:dyDescent="0.15">
      <c r="A3" s="397" t="s">
        <v>476</v>
      </c>
      <c r="B3" s="399"/>
      <c r="C3" s="399"/>
      <c r="D3" s="399"/>
      <c r="E3" s="399"/>
    </row>
    <row r="4" spans="1:8" s="28" customFormat="1" ht="6.75" customHeight="1" x14ac:dyDescent="0.15">
      <c r="A4" s="393"/>
      <c r="B4" s="393"/>
      <c r="C4" s="393"/>
      <c r="D4" s="393"/>
      <c r="E4" s="393"/>
      <c r="F4" s="29"/>
      <c r="G4" s="29"/>
      <c r="H4" s="29"/>
    </row>
    <row r="5" spans="1:8" ht="18" customHeight="1" x14ac:dyDescent="0.15">
      <c r="A5" s="386" t="s">
        <v>477</v>
      </c>
      <c r="B5" s="387"/>
      <c r="C5" s="387"/>
      <c r="D5" s="387"/>
      <c r="E5" s="387"/>
    </row>
    <row r="6" spans="1:8" ht="9" customHeight="1" x14ac:dyDescent="0.15">
      <c r="A6" s="33"/>
      <c r="B6" s="152" t="s">
        <v>469</v>
      </c>
      <c r="C6" s="301" t="s">
        <v>5</v>
      </c>
      <c r="D6" s="157" t="s">
        <v>474</v>
      </c>
      <c r="E6" s="157" t="s">
        <v>221</v>
      </c>
    </row>
    <row r="7" spans="1:8" ht="9.1999999999999993" customHeight="1" x14ac:dyDescent="0.15">
      <c r="A7" s="31" t="s">
        <v>63</v>
      </c>
      <c r="B7" s="35">
        <v>11489387</v>
      </c>
      <c r="C7" s="35">
        <v>9163463</v>
      </c>
      <c r="D7" s="233">
        <f>(B7/B$14)*100</f>
        <v>28.202964861698437</v>
      </c>
      <c r="E7" s="233">
        <f>(C7/C$14)*100</f>
        <v>29.432825067007446</v>
      </c>
      <c r="F7" s="24"/>
      <c r="G7" s="24"/>
    </row>
    <row r="8" spans="1:8" ht="9.1999999999999993" customHeight="1" x14ac:dyDescent="0.15">
      <c r="A8" s="31" t="s">
        <v>67</v>
      </c>
      <c r="B8" s="35">
        <v>10443902</v>
      </c>
      <c r="C8" s="35">
        <v>7257506</v>
      </c>
      <c r="D8" s="233">
        <f t="shared" ref="D8:D14" si="0">(B8/B$14)*100</f>
        <v>25.636615872110674</v>
      </c>
      <c r="E8" s="233">
        <f t="shared" ref="E8:E14" si="1">(C8/C$14)*100</f>
        <v>23.310936544487269</v>
      </c>
      <c r="F8" s="24"/>
      <c r="G8" s="24"/>
    </row>
    <row r="9" spans="1:8" ht="9.1999999999999993" customHeight="1" x14ac:dyDescent="0.15">
      <c r="A9" s="31" t="s">
        <v>65</v>
      </c>
      <c r="B9" s="35">
        <v>3882592</v>
      </c>
      <c r="C9" s="35">
        <v>2954820</v>
      </c>
      <c r="D9" s="233">
        <f t="shared" si="0"/>
        <v>9.5305872931524949</v>
      </c>
      <c r="E9" s="233">
        <f t="shared" si="1"/>
        <v>9.4908115157440953</v>
      </c>
      <c r="F9" s="24"/>
      <c r="G9" s="24"/>
    </row>
    <row r="10" spans="1:8" ht="9.1999999999999993" customHeight="1" x14ac:dyDescent="0.15">
      <c r="A10" s="31" t="s">
        <v>64</v>
      </c>
      <c r="B10" s="35">
        <v>3172307</v>
      </c>
      <c r="C10" s="35">
        <v>2029383</v>
      </c>
      <c r="D10" s="233">
        <f t="shared" si="0"/>
        <v>7.7870527689179587</v>
      </c>
      <c r="E10" s="233">
        <f t="shared" si="1"/>
        <v>6.5183298970005952</v>
      </c>
      <c r="F10" s="24"/>
      <c r="G10" s="24"/>
    </row>
    <row r="11" spans="1:8" ht="9.1999999999999993" customHeight="1" x14ac:dyDescent="0.15">
      <c r="A11" s="31" t="s">
        <v>66</v>
      </c>
      <c r="B11" s="35">
        <v>2731619</v>
      </c>
      <c r="C11" s="35">
        <v>1920007</v>
      </c>
      <c r="D11" s="233">
        <f t="shared" si="0"/>
        <v>6.7052972166876987</v>
      </c>
      <c r="E11" s="233">
        <f t="shared" si="1"/>
        <v>6.1670167881323641</v>
      </c>
      <c r="F11" s="24"/>
      <c r="G11" s="24"/>
    </row>
    <row r="12" spans="1:8" ht="9.1999999999999993" customHeight="1" x14ac:dyDescent="0.15">
      <c r="A12" s="31" t="s">
        <v>62</v>
      </c>
      <c r="B12" s="35">
        <v>1578801</v>
      </c>
      <c r="C12" s="35">
        <v>1076156</v>
      </c>
      <c r="D12" s="233">
        <f t="shared" si="0"/>
        <v>3.8754782240875301</v>
      </c>
      <c r="E12" s="233">
        <f t="shared" si="1"/>
        <v>3.4565874596547683</v>
      </c>
      <c r="F12" s="24"/>
      <c r="G12" s="24"/>
    </row>
    <row r="13" spans="1:8" ht="9.1999999999999993" customHeight="1" thickBot="1" x14ac:dyDescent="0.2">
      <c r="A13" s="82" t="s">
        <v>204</v>
      </c>
      <c r="B13" s="83">
        <v>7439616</v>
      </c>
      <c r="C13" s="83">
        <v>6732146</v>
      </c>
      <c r="D13" s="234">
        <f t="shared" si="0"/>
        <v>18.262003763345206</v>
      </c>
      <c r="E13" s="234">
        <f t="shared" si="1"/>
        <v>21.623492727973463</v>
      </c>
      <c r="F13" s="24"/>
      <c r="G13" s="24"/>
    </row>
    <row r="14" spans="1:8" ht="9.1999999999999993" customHeight="1" x14ac:dyDescent="0.15">
      <c r="A14" s="80" t="s">
        <v>2</v>
      </c>
      <c r="B14" s="84">
        <v>40738224</v>
      </c>
      <c r="C14" s="84">
        <v>31133481</v>
      </c>
      <c r="D14" s="350">
        <f t="shared" si="0"/>
        <v>100</v>
      </c>
      <c r="E14" s="350">
        <f t="shared" si="1"/>
        <v>100</v>
      </c>
      <c r="F14" s="24"/>
      <c r="G14" s="24"/>
    </row>
    <row r="15" spans="1:8" ht="21.75" customHeight="1" x14ac:dyDescent="0.15">
      <c r="A15" s="396" t="s">
        <v>334</v>
      </c>
      <c r="B15" s="396"/>
      <c r="C15" s="396"/>
      <c r="D15" s="396"/>
      <c r="E15" s="396"/>
      <c r="F15" s="24"/>
    </row>
    <row r="16" spans="1:8" s="30" customFormat="1" ht="21.75" customHeight="1" x14ac:dyDescent="0.15">
      <c r="A16" s="395" t="s">
        <v>577</v>
      </c>
      <c r="B16" s="398"/>
      <c r="C16" s="398"/>
      <c r="D16" s="398"/>
      <c r="E16" s="398"/>
    </row>
    <row r="17" spans="1:5" ht="18" customHeight="1" x14ac:dyDescent="0.15">
      <c r="A17" s="392"/>
      <c r="B17" s="392"/>
      <c r="C17" s="392"/>
      <c r="D17" s="392"/>
      <c r="E17" s="392"/>
    </row>
    <row r="18" spans="1:5" ht="13.5" customHeight="1" x14ac:dyDescent="0.15">
      <c r="A18" s="25"/>
      <c r="D18" s="27"/>
      <c r="E18" s="27"/>
    </row>
    <row r="29" spans="1:5" ht="13.5" customHeight="1" x14ac:dyDescent="0.15"/>
  </sheetData>
  <mergeCells count="8">
    <mergeCell ref="A1:E1"/>
    <mergeCell ref="A17:E17"/>
    <mergeCell ref="A16:E16"/>
    <mergeCell ref="A2:E2"/>
    <mergeCell ref="A4:E4"/>
    <mergeCell ref="A5:E5"/>
    <mergeCell ref="A15:E15"/>
    <mergeCell ref="A3:E3"/>
  </mergeCells>
  <phoneticPr fontId="3" type="noConversion"/>
  <pageMargins left="1.05" right="1.05" top="0.5" bottom="0.25" header="0" footer="0"/>
  <pageSetup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4"/>
  <sheetViews>
    <sheetView showGridLines="0" view="pageLayout" zoomScale="130" zoomScaleNormal="100" zoomScaleSheetLayoutView="100" zoomScalePageLayoutView="130" workbookViewId="0">
      <selection sqref="A1:K1"/>
    </sheetView>
  </sheetViews>
  <sheetFormatPr defaultRowHeight="8.25" x14ac:dyDescent="0.2"/>
  <cols>
    <col min="1" max="1" width="16.28515625" style="136" customWidth="1"/>
    <col min="2" max="2" width="7.85546875" style="136" customWidth="1"/>
    <col min="3" max="3" width="7.42578125" style="136" customWidth="1"/>
    <col min="4" max="4" width="0.7109375" style="209" customWidth="1"/>
    <col min="5" max="8" width="7.140625" style="136" customWidth="1"/>
    <col min="9" max="9" width="7.140625" style="37" customWidth="1"/>
    <col min="10" max="11" width="7.140625" style="136" customWidth="1"/>
    <col min="12" max="12" width="9" style="136" customWidth="1"/>
    <col min="13" max="16384" width="9.140625" style="136"/>
  </cols>
  <sheetData>
    <row r="1" spans="1:18" ht="9" customHeight="1" x14ac:dyDescent="0.2">
      <c r="A1" s="411" t="s">
        <v>390</v>
      </c>
      <c r="B1" s="456"/>
      <c r="C1" s="456"/>
      <c r="D1" s="456"/>
      <c r="E1" s="456"/>
      <c r="F1" s="456"/>
      <c r="G1" s="456"/>
      <c r="H1" s="456"/>
      <c r="I1" s="456"/>
      <c r="J1" s="456"/>
      <c r="K1" s="456"/>
    </row>
    <row r="2" spans="1:18" ht="12.75" customHeight="1" x14ac:dyDescent="0.2">
      <c r="A2" s="402" t="s">
        <v>481</v>
      </c>
      <c r="B2" s="402"/>
      <c r="C2" s="402"/>
      <c r="D2" s="402"/>
      <c r="E2" s="402"/>
      <c r="F2" s="402"/>
      <c r="G2" s="402"/>
      <c r="H2" s="402"/>
      <c r="I2" s="402"/>
      <c r="J2" s="402"/>
      <c r="K2" s="402"/>
    </row>
    <row r="3" spans="1:18" ht="18" customHeight="1" x14ac:dyDescent="0.2">
      <c r="A3" s="397" t="s">
        <v>531</v>
      </c>
      <c r="B3" s="397"/>
      <c r="C3" s="397"/>
      <c r="D3" s="397"/>
      <c r="E3" s="397"/>
      <c r="F3" s="397"/>
      <c r="G3" s="397"/>
      <c r="H3" s="397"/>
      <c r="I3" s="397"/>
      <c r="J3" s="397"/>
      <c r="K3" s="397"/>
      <c r="L3" s="165"/>
    </row>
    <row r="4" spans="1:18" ht="7.5" customHeight="1" x14ac:dyDescent="0.2">
      <c r="A4" s="393"/>
      <c r="B4" s="393"/>
      <c r="C4" s="393"/>
      <c r="D4" s="393"/>
      <c r="E4" s="393"/>
      <c r="F4" s="393"/>
      <c r="G4" s="393"/>
      <c r="H4" s="393"/>
      <c r="I4" s="393"/>
      <c r="J4" s="393"/>
      <c r="K4" s="393"/>
      <c r="L4" s="164"/>
    </row>
    <row r="5" spans="1:18" ht="11.25" customHeight="1" x14ac:dyDescent="0.2">
      <c r="A5" s="408" t="s">
        <v>530</v>
      </c>
      <c r="B5" s="404"/>
      <c r="C5" s="404"/>
      <c r="D5" s="404"/>
      <c r="E5" s="404"/>
      <c r="F5" s="404"/>
      <c r="G5" s="404"/>
      <c r="H5" s="404"/>
      <c r="I5" s="404"/>
      <c r="J5" s="404"/>
      <c r="K5" s="404"/>
      <c r="L5" s="116"/>
    </row>
    <row r="6" spans="1:18" ht="8.25" customHeight="1" x14ac:dyDescent="0.2">
      <c r="A6" s="116"/>
      <c r="B6" s="453" t="s">
        <v>340</v>
      </c>
      <c r="C6" s="453"/>
      <c r="D6" s="157"/>
      <c r="E6" s="453" t="s">
        <v>353</v>
      </c>
      <c r="F6" s="453"/>
      <c r="G6" s="453"/>
      <c r="H6" s="453"/>
      <c r="I6" s="453"/>
      <c r="J6" s="453"/>
      <c r="K6" s="453"/>
      <c r="L6" s="143"/>
    </row>
    <row r="7" spans="1:18" ht="17.25" customHeight="1" x14ac:dyDescent="0.15">
      <c r="A7" s="2" t="s">
        <v>52</v>
      </c>
      <c r="B7" s="119" t="s">
        <v>205</v>
      </c>
      <c r="C7" s="119" t="s">
        <v>4</v>
      </c>
      <c r="D7" s="207"/>
      <c r="E7" s="119" t="s">
        <v>63</v>
      </c>
      <c r="F7" s="119" t="s">
        <v>354</v>
      </c>
      <c r="G7" s="119" t="s">
        <v>65</v>
      </c>
      <c r="H7" s="119" t="s">
        <v>64</v>
      </c>
      <c r="I7" s="207" t="s">
        <v>417</v>
      </c>
      <c r="J7" s="119" t="s">
        <v>62</v>
      </c>
      <c r="K7" s="119" t="s">
        <v>204</v>
      </c>
      <c r="L7" s="149"/>
    </row>
    <row r="8" spans="1:18" ht="9" customHeight="1" x14ac:dyDescent="0.2">
      <c r="A8" s="31" t="s">
        <v>53</v>
      </c>
      <c r="B8" s="172">
        <v>14061513</v>
      </c>
      <c r="C8" s="172">
        <v>1989068</v>
      </c>
      <c r="D8" s="157"/>
      <c r="E8" s="172">
        <v>275876</v>
      </c>
      <c r="F8" s="172">
        <v>648902</v>
      </c>
      <c r="G8" s="172">
        <v>141223</v>
      </c>
      <c r="H8" s="172">
        <v>86154</v>
      </c>
      <c r="I8" s="172">
        <v>162737</v>
      </c>
      <c r="J8" s="172">
        <v>117605</v>
      </c>
      <c r="K8" s="172">
        <v>556571</v>
      </c>
    </row>
    <row r="9" spans="1:18" ht="9" customHeight="1" x14ac:dyDescent="0.2">
      <c r="A9" s="31" t="s">
        <v>236</v>
      </c>
      <c r="B9" s="172">
        <v>3714260</v>
      </c>
      <c r="C9" s="172">
        <v>450987</v>
      </c>
      <c r="D9" s="157"/>
      <c r="E9" s="172">
        <v>45868</v>
      </c>
      <c r="F9" s="172">
        <v>172569</v>
      </c>
      <c r="G9" s="172">
        <v>35500</v>
      </c>
      <c r="H9" s="172">
        <v>18401</v>
      </c>
      <c r="I9" s="172">
        <v>37556</v>
      </c>
      <c r="J9" s="172">
        <v>23030</v>
      </c>
      <c r="K9" s="172">
        <v>118063</v>
      </c>
    </row>
    <row r="10" spans="1:18" ht="9" customHeight="1" x14ac:dyDescent="0.2">
      <c r="A10" s="31" t="s">
        <v>57</v>
      </c>
      <c r="B10" s="172">
        <v>3299172</v>
      </c>
      <c r="C10" s="172">
        <v>554460</v>
      </c>
      <c r="D10" s="157"/>
      <c r="E10" s="172">
        <v>36445</v>
      </c>
      <c r="F10" s="172">
        <v>261394</v>
      </c>
      <c r="G10" s="172">
        <v>46066</v>
      </c>
      <c r="H10" s="172">
        <v>16270</v>
      </c>
      <c r="I10" s="172">
        <v>39751</v>
      </c>
      <c r="J10" s="172">
        <v>23287</v>
      </c>
      <c r="K10" s="172">
        <v>131247</v>
      </c>
    </row>
    <row r="11" spans="1:18" ht="9" customHeight="1" x14ac:dyDescent="0.2">
      <c r="A11" s="31" t="s">
        <v>326</v>
      </c>
      <c r="B11" s="172">
        <v>3214660</v>
      </c>
      <c r="C11" s="172">
        <v>948125</v>
      </c>
      <c r="D11" s="157"/>
      <c r="E11" s="172">
        <v>25914</v>
      </c>
      <c r="F11" s="172">
        <v>627916</v>
      </c>
      <c r="G11" s="172">
        <v>32311</v>
      </c>
      <c r="H11" s="172">
        <v>11995</v>
      </c>
      <c r="I11" s="172">
        <v>32386</v>
      </c>
      <c r="J11" s="172">
        <v>35106</v>
      </c>
      <c r="K11" s="172">
        <v>182497</v>
      </c>
      <c r="N11" s="155"/>
      <c r="O11" s="155"/>
      <c r="P11" s="155"/>
      <c r="Q11" s="155"/>
      <c r="R11" s="155"/>
    </row>
    <row r="12" spans="1:18" ht="9" customHeight="1" x14ac:dyDescent="0.2">
      <c r="A12" s="31" t="s">
        <v>442</v>
      </c>
      <c r="B12" s="172">
        <v>2443114</v>
      </c>
      <c r="C12" s="172">
        <v>541726</v>
      </c>
      <c r="D12" s="157"/>
      <c r="E12" s="172">
        <v>32315</v>
      </c>
      <c r="F12" s="172">
        <v>283659</v>
      </c>
      <c r="G12" s="172">
        <v>27031</v>
      </c>
      <c r="H12" s="172">
        <v>11281</v>
      </c>
      <c r="I12" s="172">
        <v>26230</v>
      </c>
      <c r="J12" s="172">
        <v>39245</v>
      </c>
      <c r="K12" s="172">
        <v>121965</v>
      </c>
      <c r="N12" s="166"/>
      <c r="O12" s="155"/>
      <c r="P12" s="155"/>
      <c r="Q12" s="155"/>
      <c r="R12" s="155"/>
    </row>
    <row r="13" spans="1:18" ht="17.25" customHeight="1" x14ac:dyDescent="0.2">
      <c r="A13" s="31" t="s">
        <v>411</v>
      </c>
      <c r="B13" s="172">
        <v>1173303</v>
      </c>
      <c r="C13" s="172">
        <v>294783</v>
      </c>
      <c r="D13" s="157"/>
      <c r="E13" s="172">
        <v>12981</v>
      </c>
      <c r="F13" s="172">
        <v>156776</v>
      </c>
      <c r="G13" s="172">
        <v>10513</v>
      </c>
      <c r="H13" s="172">
        <v>3720</v>
      </c>
      <c r="I13" s="172">
        <v>14668</v>
      </c>
      <c r="J13" s="172">
        <v>14222</v>
      </c>
      <c r="K13" s="172">
        <v>81903</v>
      </c>
      <c r="N13" s="155"/>
      <c r="O13" s="155"/>
      <c r="P13" s="155"/>
      <c r="Q13" s="155"/>
      <c r="R13" s="155"/>
    </row>
    <row r="14" spans="1:18" ht="9" customHeight="1" x14ac:dyDescent="0.2">
      <c r="A14" s="31" t="s">
        <v>237</v>
      </c>
      <c r="B14" s="172">
        <v>2521088</v>
      </c>
      <c r="C14" s="172">
        <v>272383</v>
      </c>
      <c r="D14" s="157"/>
      <c r="E14" s="172">
        <v>41285</v>
      </c>
      <c r="F14" s="172">
        <v>63561</v>
      </c>
      <c r="G14" s="172">
        <v>44036</v>
      </c>
      <c r="H14" s="172">
        <v>16457</v>
      </c>
      <c r="I14" s="172">
        <v>24620</v>
      </c>
      <c r="J14" s="172">
        <v>10541</v>
      </c>
      <c r="K14" s="172">
        <v>71883</v>
      </c>
      <c r="N14" s="155"/>
      <c r="O14" s="155"/>
      <c r="P14" s="155"/>
      <c r="Q14" s="155"/>
      <c r="R14" s="155"/>
    </row>
    <row r="15" spans="1:18" ht="9" customHeight="1" x14ac:dyDescent="0.2">
      <c r="A15" s="31" t="s">
        <v>54</v>
      </c>
      <c r="B15" s="172">
        <v>1774748</v>
      </c>
      <c r="C15" s="172">
        <v>151792</v>
      </c>
      <c r="D15" s="157"/>
      <c r="E15" s="172">
        <v>9277</v>
      </c>
      <c r="F15" s="172">
        <v>45125</v>
      </c>
      <c r="G15" s="172">
        <v>17002</v>
      </c>
      <c r="H15" s="172">
        <v>4759</v>
      </c>
      <c r="I15" s="172">
        <v>16079</v>
      </c>
      <c r="J15" s="172">
        <v>7656</v>
      </c>
      <c r="K15" s="172">
        <v>51894</v>
      </c>
    </row>
    <row r="16" spans="1:18" ht="9" customHeight="1" x14ac:dyDescent="0.2">
      <c r="A16" s="31" t="s">
        <v>255</v>
      </c>
      <c r="B16" s="172">
        <v>9741174</v>
      </c>
      <c r="C16" s="172">
        <v>1145950</v>
      </c>
      <c r="D16" s="157"/>
      <c r="E16" s="172">
        <v>133103</v>
      </c>
      <c r="F16" s="172">
        <v>383421</v>
      </c>
      <c r="G16" s="172">
        <v>105417</v>
      </c>
      <c r="H16" s="172">
        <v>40973</v>
      </c>
      <c r="I16" s="172">
        <v>98332</v>
      </c>
      <c r="J16" s="172">
        <v>77551</v>
      </c>
      <c r="K16" s="172">
        <v>307153</v>
      </c>
    </row>
    <row r="17" spans="1:11" ht="17.25" customHeight="1" x14ac:dyDescent="0.2">
      <c r="A17" s="31" t="s">
        <v>256</v>
      </c>
      <c r="B17" s="172">
        <v>3178152</v>
      </c>
      <c r="C17" s="172">
        <v>450111</v>
      </c>
      <c r="D17" s="157"/>
      <c r="E17" s="172">
        <v>56773</v>
      </c>
      <c r="F17" s="172">
        <v>123179</v>
      </c>
      <c r="G17" s="172">
        <v>27094</v>
      </c>
      <c r="H17" s="172">
        <v>19924</v>
      </c>
      <c r="I17" s="172">
        <v>48725</v>
      </c>
      <c r="J17" s="172">
        <v>26595</v>
      </c>
      <c r="K17" s="172">
        <v>147821</v>
      </c>
    </row>
    <row r="18" spans="1:11" ht="17.25" customHeight="1" x14ac:dyDescent="0.2">
      <c r="A18" s="31" t="s">
        <v>258</v>
      </c>
      <c r="B18" s="172">
        <v>7803380</v>
      </c>
      <c r="C18" s="172">
        <v>1329072</v>
      </c>
      <c r="D18" s="157"/>
      <c r="E18" s="172">
        <v>60180</v>
      </c>
      <c r="F18" s="172">
        <v>606721</v>
      </c>
      <c r="G18" s="172">
        <v>147612</v>
      </c>
      <c r="H18" s="172">
        <v>34369</v>
      </c>
      <c r="I18" s="172">
        <v>72241</v>
      </c>
      <c r="J18" s="172">
        <v>72543</v>
      </c>
      <c r="K18" s="172">
        <v>335406</v>
      </c>
    </row>
    <row r="19" spans="1:11" ht="9" customHeight="1" x14ac:dyDescent="0.2">
      <c r="A19" s="31" t="s">
        <v>257</v>
      </c>
      <c r="B19" s="172">
        <v>3817094</v>
      </c>
      <c r="C19" s="172">
        <v>837698</v>
      </c>
      <c r="D19" s="157"/>
      <c r="E19" s="172">
        <v>109489</v>
      </c>
      <c r="F19" s="172">
        <v>175483</v>
      </c>
      <c r="G19" s="172">
        <v>222099</v>
      </c>
      <c r="H19" s="172">
        <v>45739</v>
      </c>
      <c r="I19" s="172">
        <v>69921</v>
      </c>
      <c r="J19" s="172">
        <v>14777</v>
      </c>
      <c r="K19" s="172">
        <v>200190</v>
      </c>
    </row>
    <row r="20" spans="1:11" ht="9" customHeight="1" x14ac:dyDescent="0.2">
      <c r="A20" s="31" t="s">
        <v>327</v>
      </c>
      <c r="B20" s="172">
        <v>3774419</v>
      </c>
      <c r="C20" s="172">
        <v>289158</v>
      </c>
      <c r="D20" s="157"/>
      <c r="E20" s="172">
        <v>46489</v>
      </c>
      <c r="F20" s="172">
        <v>46376</v>
      </c>
      <c r="G20" s="172">
        <v>65230</v>
      </c>
      <c r="H20" s="172">
        <v>19147</v>
      </c>
      <c r="I20" s="172">
        <v>23464</v>
      </c>
      <c r="J20" s="172">
        <v>12328</v>
      </c>
      <c r="K20" s="172">
        <v>76124</v>
      </c>
    </row>
    <row r="21" spans="1:11" ht="9" customHeight="1" x14ac:dyDescent="0.2">
      <c r="A21" s="31" t="s">
        <v>225</v>
      </c>
      <c r="B21" s="172">
        <v>9175717</v>
      </c>
      <c r="C21" s="172">
        <v>2272526</v>
      </c>
      <c r="D21" s="157"/>
      <c r="E21" s="172">
        <v>957374</v>
      </c>
      <c r="F21" s="172">
        <v>500822</v>
      </c>
      <c r="G21" s="172">
        <v>153887</v>
      </c>
      <c r="H21" s="172">
        <v>262467</v>
      </c>
      <c r="I21" s="172">
        <v>135911</v>
      </c>
      <c r="J21" s="172">
        <v>50161</v>
      </c>
      <c r="K21" s="172">
        <v>211904</v>
      </c>
    </row>
    <row r="22" spans="1:11" ht="17.25" customHeight="1" x14ac:dyDescent="0.2">
      <c r="A22" s="31" t="s">
        <v>226</v>
      </c>
      <c r="B22" s="172">
        <v>5546302</v>
      </c>
      <c r="C22" s="172">
        <v>2489586</v>
      </c>
      <c r="D22" s="157"/>
      <c r="E22" s="172">
        <v>1200578</v>
      </c>
      <c r="F22" s="172">
        <v>178911</v>
      </c>
      <c r="G22" s="172">
        <v>212939</v>
      </c>
      <c r="H22" s="172">
        <v>450591</v>
      </c>
      <c r="I22" s="172">
        <v>209431</v>
      </c>
      <c r="J22" s="172">
        <v>21237</v>
      </c>
      <c r="K22" s="172">
        <v>215899</v>
      </c>
    </row>
    <row r="23" spans="1:11" ht="9" customHeight="1" x14ac:dyDescent="0.2">
      <c r="A23" s="31" t="s">
        <v>328</v>
      </c>
      <c r="B23" s="172">
        <v>5844404</v>
      </c>
      <c r="C23" s="172">
        <v>1343321</v>
      </c>
      <c r="D23" s="157"/>
      <c r="E23" s="172">
        <v>260763</v>
      </c>
      <c r="F23" s="172">
        <v>441385</v>
      </c>
      <c r="G23" s="172">
        <v>150856</v>
      </c>
      <c r="H23" s="172">
        <v>95961</v>
      </c>
      <c r="I23" s="172">
        <v>107419</v>
      </c>
      <c r="J23" s="172">
        <v>41710</v>
      </c>
      <c r="K23" s="172">
        <v>245227</v>
      </c>
    </row>
    <row r="24" spans="1:11" ht="9" customHeight="1" x14ac:dyDescent="0.2">
      <c r="A24" s="31" t="s">
        <v>55</v>
      </c>
      <c r="B24" s="172">
        <v>17959662</v>
      </c>
      <c r="C24" s="172">
        <v>2536202</v>
      </c>
      <c r="D24" s="157"/>
      <c r="E24" s="172">
        <v>486727</v>
      </c>
      <c r="F24" s="172">
        <v>762265</v>
      </c>
      <c r="G24" s="172">
        <v>259543</v>
      </c>
      <c r="H24" s="172">
        <v>158583</v>
      </c>
      <c r="I24" s="172">
        <v>215431</v>
      </c>
      <c r="J24" s="172">
        <v>174300</v>
      </c>
      <c r="K24" s="172">
        <v>479353</v>
      </c>
    </row>
    <row r="25" spans="1:11" ht="17.25" customHeight="1" x14ac:dyDescent="0.2">
      <c r="A25" s="31" t="s">
        <v>412</v>
      </c>
      <c r="B25" s="172">
        <v>22598984</v>
      </c>
      <c r="C25" s="172">
        <v>2630107</v>
      </c>
      <c r="D25" s="157"/>
      <c r="E25" s="172">
        <v>526964</v>
      </c>
      <c r="F25" s="172">
        <v>712040</v>
      </c>
      <c r="G25" s="172">
        <v>318773</v>
      </c>
      <c r="H25" s="172">
        <v>197600</v>
      </c>
      <c r="I25" s="172">
        <v>238836</v>
      </c>
      <c r="J25" s="172">
        <v>89726</v>
      </c>
      <c r="K25" s="172">
        <v>546168</v>
      </c>
    </row>
    <row r="26" spans="1:11" ht="9" customHeight="1" x14ac:dyDescent="0.2">
      <c r="A26" s="31" t="s">
        <v>251</v>
      </c>
      <c r="B26" s="172">
        <v>873983</v>
      </c>
      <c r="C26" s="172">
        <v>625286</v>
      </c>
      <c r="D26" s="157"/>
      <c r="E26" s="172">
        <v>540622</v>
      </c>
      <c r="F26" s="172">
        <v>16445</v>
      </c>
      <c r="G26" s="172">
        <v>7424</v>
      </c>
      <c r="H26" s="172">
        <v>42797</v>
      </c>
      <c r="I26" s="172">
        <v>4941</v>
      </c>
      <c r="J26" s="172">
        <v>1050</v>
      </c>
      <c r="K26" s="172">
        <v>12007</v>
      </c>
    </row>
    <row r="27" spans="1:11" ht="9" customHeight="1" x14ac:dyDescent="0.2">
      <c r="A27" s="31" t="s">
        <v>238</v>
      </c>
      <c r="B27" s="172">
        <v>7363937</v>
      </c>
      <c r="C27" s="172">
        <v>2152448</v>
      </c>
      <c r="D27" s="157"/>
      <c r="E27" s="172">
        <v>1194169</v>
      </c>
      <c r="F27" s="172">
        <v>102774</v>
      </c>
      <c r="G27" s="172">
        <v>126242</v>
      </c>
      <c r="H27" s="172">
        <v>350329</v>
      </c>
      <c r="I27" s="172">
        <v>148647</v>
      </c>
      <c r="J27" s="172">
        <v>21751</v>
      </c>
      <c r="K27" s="172">
        <v>208536</v>
      </c>
    </row>
    <row r="28" spans="1:11" ht="9" customHeight="1" x14ac:dyDescent="0.2">
      <c r="A28" s="31" t="s">
        <v>239</v>
      </c>
      <c r="B28" s="172">
        <v>276453</v>
      </c>
      <c r="C28" s="172">
        <v>21328</v>
      </c>
      <c r="D28" s="157"/>
      <c r="E28" s="172">
        <v>18884</v>
      </c>
      <c r="F28" s="172" t="s">
        <v>448</v>
      </c>
      <c r="G28" s="172" t="s">
        <v>448</v>
      </c>
      <c r="H28" s="172" t="s">
        <v>448</v>
      </c>
      <c r="I28" s="172" t="s">
        <v>448</v>
      </c>
      <c r="J28" s="172" t="s">
        <v>448</v>
      </c>
      <c r="K28" s="172">
        <v>1577</v>
      </c>
    </row>
    <row r="29" spans="1:11" ht="17.25" customHeight="1" x14ac:dyDescent="0.2">
      <c r="A29" s="31" t="s">
        <v>259</v>
      </c>
      <c r="B29" s="172">
        <v>5031711</v>
      </c>
      <c r="C29" s="172">
        <v>781592</v>
      </c>
      <c r="D29" s="157"/>
      <c r="E29" s="172">
        <v>282800</v>
      </c>
      <c r="F29" s="172">
        <v>124831</v>
      </c>
      <c r="G29" s="172">
        <v>94894</v>
      </c>
      <c r="H29" s="172">
        <v>85289</v>
      </c>
      <c r="I29" s="172">
        <v>58276</v>
      </c>
      <c r="J29" s="172">
        <v>20861</v>
      </c>
      <c r="K29" s="172">
        <v>114641</v>
      </c>
    </row>
    <row r="30" spans="1:11" ht="9" customHeight="1" x14ac:dyDescent="0.2">
      <c r="A30" s="31" t="s">
        <v>56</v>
      </c>
      <c r="B30" s="172">
        <v>8642110</v>
      </c>
      <c r="C30" s="172">
        <v>2417993</v>
      </c>
      <c r="D30" s="157"/>
      <c r="E30" s="172">
        <v>1058720</v>
      </c>
      <c r="F30" s="172">
        <v>533362</v>
      </c>
      <c r="G30" s="172">
        <v>164078</v>
      </c>
      <c r="H30" s="172">
        <v>236965</v>
      </c>
      <c r="I30" s="172">
        <v>118840</v>
      </c>
      <c r="J30" s="172">
        <v>47872</v>
      </c>
      <c r="K30" s="172">
        <v>258156</v>
      </c>
    </row>
    <row r="31" spans="1:11" ht="17.25" customHeight="1" x14ac:dyDescent="0.2">
      <c r="A31" s="31" t="s">
        <v>408</v>
      </c>
      <c r="B31" s="172">
        <v>9781098</v>
      </c>
      <c r="C31" s="172">
        <v>2022171</v>
      </c>
      <c r="D31" s="157"/>
      <c r="E31" s="172">
        <v>779175</v>
      </c>
      <c r="F31" s="172">
        <v>253130</v>
      </c>
      <c r="G31" s="172">
        <v>255899</v>
      </c>
      <c r="H31" s="172">
        <v>236243</v>
      </c>
      <c r="I31" s="172">
        <v>142958</v>
      </c>
      <c r="J31" s="172">
        <v>65043</v>
      </c>
      <c r="K31" s="172">
        <v>289723</v>
      </c>
    </row>
    <row r="32" spans="1:11" ht="9" customHeight="1" x14ac:dyDescent="0.2">
      <c r="A32" s="31" t="s">
        <v>58</v>
      </c>
      <c r="B32" s="172">
        <v>604546</v>
      </c>
      <c r="C32" s="172">
        <v>33006</v>
      </c>
      <c r="D32" s="157"/>
      <c r="E32" s="172">
        <v>4132</v>
      </c>
      <c r="F32" s="172">
        <v>13523</v>
      </c>
      <c r="G32" s="172">
        <v>3558</v>
      </c>
      <c r="H32" s="172">
        <v>3487</v>
      </c>
      <c r="I32" s="172">
        <v>2059</v>
      </c>
      <c r="J32" s="172" t="s">
        <v>448</v>
      </c>
      <c r="K32" s="172">
        <v>5474</v>
      </c>
    </row>
    <row r="33" spans="1:11" ht="18" customHeight="1" thickBot="1" x14ac:dyDescent="0.25">
      <c r="A33" s="82" t="s">
        <v>51</v>
      </c>
      <c r="B33" s="162">
        <v>2267956</v>
      </c>
      <c r="C33" s="162">
        <v>485659</v>
      </c>
      <c r="D33" s="157"/>
      <c r="E33" s="162">
        <v>143555</v>
      </c>
      <c r="F33" s="162">
        <v>102767</v>
      </c>
      <c r="G33" s="162">
        <v>77540</v>
      </c>
      <c r="H33" s="162">
        <v>45160</v>
      </c>
      <c r="I33" s="162">
        <v>35514</v>
      </c>
      <c r="J33" s="162">
        <v>23890</v>
      </c>
      <c r="K33" s="162">
        <v>57233</v>
      </c>
    </row>
    <row r="34" spans="1:11" ht="9" customHeight="1" x14ac:dyDescent="0.2">
      <c r="A34" s="219" t="s">
        <v>2</v>
      </c>
      <c r="B34" s="224">
        <v>156482940</v>
      </c>
      <c r="C34" s="224">
        <v>29066538</v>
      </c>
      <c r="D34" s="157"/>
      <c r="E34" s="224">
        <v>8340458</v>
      </c>
      <c r="F34" s="224">
        <v>7337745</v>
      </c>
      <c r="G34" s="224">
        <v>2746876</v>
      </c>
      <c r="H34" s="224">
        <v>2494855</v>
      </c>
      <c r="I34" s="224">
        <v>2085129</v>
      </c>
      <c r="J34" s="224">
        <v>1032860</v>
      </c>
      <c r="K34" s="224">
        <v>5028615</v>
      </c>
    </row>
    <row r="35" spans="1:11" ht="0.75" customHeight="1" x14ac:dyDescent="0.2">
      <c r="B35" s="37"/>
      <c r="C35" s="37"/>
      <c r="D35" s="37"/>
      <c r="E35" s="37"/>
      <c r="F35" s="37"/>
      <c r="G35" s="37"/>
      <c r="H35" s="37"/>
      <c r="J35" s="37"/>
    </row>
    <row r="36" spans="1:11" ht="6" customHeight="1" x14ac:dyDescent="0.2">
      <c r="A36" s="209"/>
      <c r="B36" s="37"/>
      <c r="C36" s="37"/>
      <c r="D36" s="37"/>
      <c r="E36" s="37"/>
      <c r="F36" s="37"/>
      <c r="G36" s="37"/>
      <c r="H36" s="37"/>
      <c r="J36" s="37"/>
      <c r="K36" s="209"/>
    </row>
    <row r="37" spans="1:11" s="209" customFormat="1" ht="8.25" customHeight="1" x14ac:dyDescent="0.2">
      <c r="A37" s="206" t="s">
        <v>365</v>
      </c>
      <c r="B37" s="37"/>
      <c r="C37" s="37"/>
      <c r="D37" s="37"/>
      <c r="E37" s="37"/>
      <c r="F37" s="37"/>
      <c r="G37" s="37"/>
      <c r="H37" s="37"/>
      <c r="I37" s="37"/>
      <c r="J37" s="37"/>
    </row>
    <row r="38" spans="1:11" ht="9" customHeight="1" x14ac:dyDescent="0.2">
      <c r="A38" s="31" t="s">
        <v>53</v>
      </c>
      <c r="B38" s="47">
        <f>(B8/B$34)*100</f>
        <v>8.9859718893318341</v>
      </c>
      <c r="C38" s="47">
        <f>(C8/C$34)*100</f>
        <v>6.8431541451548172</v>
      </c>
      <c r="D38" s="47"/>
      <c r="E38" s="47">
        <f t="shared" ref="E38:K38" si="0">(E8/E$34)*100</f>
        <v>3.3076840624339812</v>
      </c>
      <c r="F38" s="47">
        <f t="shared" si="0"/>
        <v>8.8433435612712081</v>
      </c>
      <c r="G38" s="47">
        <f t="shared" si="0"/>
        <v>5.1412222466540172</v>
      </c>
      <c r="H38" s="47">
        <f t="shared" si="0"/>
        <v>3.453266823121985</v>
      </c>
      <c r="I38" s="47">
        <f t="shared" si="0"/>
        <v>7.8046490169193365</v>
      </c>
      <c r="J38" s="47">
        <f t="shared" si="0"/>
        <v>11.386344712739383</v>
      </c>
      <c r="K38" s="47">
        <f t="shared" si="0"/>
        <v>11.068077393079406</v>
      </c>
    </row>
    <row r="39" spans="1:11" ht="9" customHeight="1" x14ac:dyDescent="0.2">
      <c r="A39" s="31" t="s">
        <v>236</v>
      </c>
      <c r="B39" s="47">
        <f t="shared" ref="B39:C39" si="1">(B9/B$34)*100</f>
        <v>2.3735878173045575</v>
      </c>
      <c r="C39" s="47">
        <f t="shared" si="1"/>
        <v>1.5515676479944052</v>
      </c>
      <c r="D39" s="157"/>
      <c r="E39" s="47">
        <f t="shared" ref="E39:K39" si="2">(E9/E$34)*100</f>
        <v>0.54994581832316647</v>
      </c>
      <c r="F39" s="47">
        <f t="shared" si="2"/>
        <v>2.3517988155761751</v>
      </c>
      <c r="G39" s="47">
        <f t="shared" si="2"/>
        <v>1.2923772314440112</v>
      </c>
      <c r="H39" s="47">
        <f t="shared" si="2"/>
        <v>0.73755789414615269</v>
      </c>
      <c r="I39" s="47">
        <f t="shared" si="2"/>
        <v>1.8011355652336141</v>
      </c>
      <c r="J39" s="47">
        <f t="shared" si="2"/>
        <v>2.2297310380884148</v>
      </c>
      <c r="K39" s="47">
        <f t="shared" si="2"/>
        <v>2.3478234066437778</v>
      </c>
    </row>
    <row r="40" spans="1:11" ht="9" customHeight="1" x14ac:dyDescent="0.2">
      <c r="A40" s="31" t="s">
        <v>57</v>
      </c>
      <c r="B40" s="47">
        <f t="shared" ref="B40:C40" si="3">(B10/B$34)*100</f>
        <v>2.1083269524460624</v>
      </c>
      <c r="C40" s="47">
        <f t="shared" si="3"/>
        <v>1.9075543155500665</v>
      </c>
      <c r="D40" s="157"/>
      <c r="E40" s="47">
        <f t="shared" ref="E40:K40" si="4">(E10/E$34)*100</f>
        <v>0.43696641119708296</v>
      </c>
      <c r="F40" s="47">
        <f t="shared" si="4"/>
        <v>3.5623205766894324</v>
      </c>
      <c r="G40" s="47">
        <f t="shared" si="4"/>
        <v>1.6770323815126713</v>
      </c>
      <c r="H40" s="47">
        <f t="shared" si="4"/>
        <v>0.65214210845920906</v>
      </c>
      <c r="I40" s="47">
        <f t="shared" si="4"/>
        <v>1.9064048315475923</v>
      </c>
      <c r="J40" s="47">
        <f t="shared" si="4"/>
        <v>2.2546134035590493</v>
      </c>
      <c r="K40" s="47">
        <f t="shared" si="4"/>
        <v>2.610002953099412</v>
      </c>
    </row>
    <row r="41" spans="1:11" ht="9" customHeight="1" x14ac:dyDescent="0.2">
      <c r="A41" s="31" t="s">
        <v>326</v>
      </c>
      <c r="B41" s="47">
        <f t="shared" ref="B41:C41" si="5">(B11/B$34)*100</f>
        <v>2.0543197871921373</v>
      </c>
      <c r="C41" s="47">
        <f t="shared" si="5"/>
        <v>3.261912374979091</v>
      </c>
      <c r="D41" s="157"/>
      <c r="E41" s="47">
        <f t="shared" ref="E41:K41" si="6">(E11/E$34)*100</f>
        <v>0.31070236190866257</v>
      </c>
      <c r="F41" s="47">
        <f t="shared" si="6"/>
        <v>8.5573428894026708</v>
      </c>
      <c r="G41" s="47">
        <f t="shared" si="6"/>
        <v>1.1762817105686605</v>
      </c>
      <c r="H41" s="47">
        <f t="shared" si="6"/>
        <v>0.48078946471839046</v>
      </c>
      <c r="I41" s="47">
        <f t="shared" si="6"/>
        <v>1.5531892751000058</v>
      </c>
      <c r="J41" s="47">
        <f t="shared" si="6"/>
        <v>3.3989117595801948</v>
      </c>
      <c r="K41" s="47">
        <f t="shared" si="6"/>
        <v>3.6291702586099754</v>
      </c>
    </row>
    <row r="42" spans="1:11" ht="8.25" customHeight="1" x14ac:dyDescent="0.2">
      <c r="A42" s="31" t="s">
        <v>442</v>
      </c>
      <c r="B42" s="47">
        <f t="shared" ref="B42:C42" si="7">(B12/B$34)*100</f>
        <v>1.5612654005605979</v>
      </c>
      <c r="C42" s="47">
        <f t="shared" si="7"/>
        <v>1.8637444885937227</v>
      </c>
      <c r="D42" s="157"/>
      <c r="E42" s="47">
        <f t="shared" ref="E42:K42" si="8">(E12/E$34)*100</f>
        <v>0.38744874681941927</v>
      </c>
      <c r="F42" s="47">
        <f t="shared" si="8"/>
        <v>3.8657516716647957</v>
      </c>
      <c r="G42" s="47">
        <f t="shared" si="8"/>
        <v>0.98406335051163585</v>
      </c>
      <c r="H42" s="47">
        <f t="shared" si="8"/>
        <v>0.45217056702694147</v>
      </c>
      <c r="I42" s="47">
        <f t="shared" si="8"/>
        <v>1.2579557427861776</v>
      </c>
      <c r="J42" s="47">
        <f t="shared" si="8"/>
        <v>3.7996437077629106</v>
      </c>
      <c r="K42" s="47">
        <f t="shared" si="8"/>
        <v>2.4254193252018696</v>
      </c>
    </row>
    <row r="43" spans="1:11" ht="17.25" customHeight="1" x14ac:dyDescent="0.2">
      <c r="A43" s="31" t="s">
        <v>411</v>
      </c>
      <c r="B43" s="47">
        <f t="shared" ref="B43:C43" si="9">(B13/B$34)*100</f>
        <v>0.74979611195955287</v>
      </c>
      <c r="C43" s="47">
        <f t="shared" si="9"/>
        <v>1.0141661865613305</v>
      </c>
      <c r="D43" s="157"/>
      <c r="E43" s="47">
        <f t="shared" ref="E43:K43" si="10">(E13/E$34)*100</f>
        <v>0.15563893493618697</v>
      </c>
      <c r="F43" s="47">
        <f t="shared" si="10"/>
        <v>2.1365692048442675</v>
      </c>
      <c r="G43" s="47">
        <f t="shared" si="10"/>
        <v>0.38272568546960256</v>
      </c>
      <c r="H43" s="47">
        <f t="shared" si="10"/>
        <v>0.14910686192183514</v>
      </c>
      <c r="I43" s="47">
        <f t="shared" si="10"/>
        <v>0.70345767576010887</v>
      </c>
      <c r="J43" s="47">
        <f t="shared" si="10"/>
        <v>1.3769533140987162</v>
      </c>
      <c r="K43" s="47">
        <f t="shared" si="10"/>
        <v>1.6287387282581784</v>
      </c>
    </row>
    <row r="44" spans="1:11" ht="9" customHeight="1" x14ac:dyDescent="0.2">
      <c r="A44" s="31" t="s">
        <v>237</v>
      </c>
      <c r="B44" s="47">
        <f t="shared" ref="B44:C44" si="11">(B14/B$34)*100</f>
        <v>1.6110944745797848</v>
      </c>
      <c r="C44" s="47">
        <f t="shared" si="11"/>
        <v>0.93710162524343277</v>
      </c>
      <c r="D44" s="157"/>
      <c r="E44" s="47">
        <f t="shared" ref="E44:K44" si="12">(E14/E$34)*100</f>
        <v>0.49499679753797698</v>
      </c>
      <c r="F44" s="47">
        <f t="shared" si="12"/>
        <v>0.86621979913447533</v>
      </c>
      <c r="G44" s="47">
        <f t="shared" si="12"/>
        <v>1.6031302468695348</v>
      </c>
      <c r="H44" s="47">
        <f t="shared" si="12"/>
        <v>0.65963753404506476</v>
      </c>
      <c r="I44" s="47">
        <f t="shared" si="12"/>
        <v>1.180742294601437</v>
      </c>
      <c r="J44" s="47">
        <f t="shared" si="12"/>
        <v>1.0205642584667816</v>
      </c>
      <c r="K44" s="47">
        <f t="shared" si="12"/>
        <v>1.4294790911612838</v>
      </c>
    </row>
    <row r="45" spans="1:11" ht="9" customHeight="1" x14ac:dyDescent="0.2">
      <c r="A45" s="31" t="s">
        <v>54</v>
      </c>
      <c r="B45" s="47">
        <f t="shared" ref="B45:C45" si="13">(B15/B$34)*100</f>
        <v>1.1341479141432287</v>
      </c>
      <c r="C45" s="47">
        <f t="shared" si="13"/>
        <v>0.52222249515921026</v>
      </c>
      <c r="D45" s="157"/>
      <c r="E45" s="47">
        <f t="shared" ref="E45:K45" si="14">(E15/E$34)*100</f>
        <v>0.11122890373646147</v>
      </c>
      <c r="F45" s="47">
        <f t="shared" si="14"/>
        <v>0.61497094815914144</v>
      </c>
      <c r="G45" s="47">
        <f t="shared" si="14"/>
        <v>0.61895768138059382</v>
      </c>
      <c r="H45" s="47">
        <f t="shared" si="14"/>
        <v>0.19075256878656274</v>
      </c>
      <c r="I45" s="47">
        <f t="shared" si="14"/>
        <v>0.77112734991456167</v>
      </c>
      <c r="J45" s="47">
        <f t="shared" si="14"/>
        <v>0.74124276281393409</v>
      </c>
      <c r="K45" s="47">
        <f t="shared" si="14"/>
        <v>1.0319740127251738</v>
      </c>
    </row>
    <row r="46" spans="1:11" ht="9" customHeight="1" x14ac:dyDescent="0.2">
      <c r="A46" s="31" t="s">
        <v>255</v>
      </c>
      <c r="B46" s="47">
        <f t="shared" ref="B46:C46" si="15">(B16/B$34)*100</f>
        <v>6.2250709246643758</v>
      </c>
      <c r="C46" s="47">
        <f t="shared" si="15"/>
        <v>3.9425059840287826</v>
      </c>
      <c r="D46" s="157"/>
      <c r="E46" s="47">
        <f t="shared" ref="E46:K46" si="16">(E16/E$34)*100</f>
        <v>1.5958715936223167</v>
      </c>
      <c r="F46" s="47">
        <f t="shared" si="16"/>
        <v>5.2253246739972568</v>
      </c>
      <c r="G46" s="47">
        <f t="shared" si="16"/>
        <v>3.8377050875248826</v>
      </c>
      <c r="H46" s="47">
        <f t="shared" si="16"/>
        <v>1.6422998530976749</v>
      </c>
      <c r="I46" s="47">
        <f t="shared" si="16"/>
        <v>4.7158712962123683</v>
      </c>
      <c r="J46" s="47">
        <f t="shared" si="16"/>
        <v>7.5083748039424512</v>
      </c>
      <c r="K46" s="47">
        <f t="shared" si="16"/>
        <v>6.1081033246728973</v>
      </c>
    </row>
    <row r="47" spans="1:11" ht="17.25" customHeight="1" x14ac:dyDescent="0.2">
      <c r="A47" s="31" t="s">
        <v>256</v>
      </c>
      <c r="B47" s="47">
        <f t="shared" ref="B47:C47" si="17">(B17/B$34)*100</f>
        <v>2.0309894484344428</v>
      </c>
      <c r="C47" s="47">
        <f t="shared" si="17"/>
        <v>1.5485538731857231</v>
      </c>
      <c r="D47" s="157"/>
      <c r="E47" s="47">
        <f t="shared" ref="E47:K47" si="18">(E17/E$34)*100</f>
        <v>0.68069403382883775</v>
      </c>
      <c r="F47" s="47">
        <f t="shared" si="18"/>
        <v>1.6787037434525185</v>
      </c>
      <c r="G47" s="47">
        <f t="shared" si="18"/>
        <v>0.9863568650350435</v>
      </c>
      <c r="H47" s="47">
        <f t="shared" si="18"/>
        <v>0.79860352605662444</v>
      </c>
      <c r="I47" s="47">
        <f t="shared" si="18"/>
        <v>2.3367858775164509</v>
      </c>
      <c r="J47" s="47">
        <f t="shared" si="18"/>
        <v>2.5748891427686229</v>
      </c>
      <c r="K47" s="47">
        <f t="shared" si="18"/>
        <v>2.9395966881536966</v>
      </c>
    </row>
    <row r="48" spans="1:11" ht="17.25" customHeight="1" x14ac:dyDescent="0.2">
      <c r="A48" s="31" t="s">
        <v>258</v>
      </c>
      <c r="B48" s="47">
        <f t="shared" ref="B48:C48" si="19">(B18/B$34)*100</f>
        <v>4.9867289047611196</v>
      </c>
      <c r="C48" s="47">
        <f t="shared" si="19"/>
        <v>4.572515653566998</v>
      </c>
      <c r="D48" s="157"/>
      <c r="E48" s="47">
        <f t="shared" ref="E48:K48" si="20">(E18/E$34)*100</f>
        <v>0.72154310950309919</v>
      </c>
      <c r="F48" s="47">
        <f t="shared" si="20"/>
        <v>8.2684939310373959</v>
      </c>
      <c r="G48" s="47">
        <f t="shared" si="20"/>
        <v>5.3738137433215041</v>
      </c>
      <c r="H48" s="47">
        <f t="shared" si="20"/>
        <v>1.3775950906966536</v>
      </c>
      <c r="I48" s="47">
        <f t="shared" si="20"/>
        <v>3.4645818076483517</v>
      </c>
      <c r="J48" s="47">
        <f t="shared" si="20"/>
        <v>7.0235075421644755</v>
      </c>
      <c r="K48" s="47">
        <f t="shared" si="20"/>
        <v>6.6699478882356278</v>
      </c>
    </row>
    <row r="49" spans="1:11" ht="9" customHeight="1" x14ac:dyDescent="0.2">
      <c r="A49" s="31" t="s">
        <v>257</v>
      </c>
      <c r="B49" s="47">
        <f t="shared" ref="B49:C49" si="21">(B19/B$34)*100</f>
        <v>2.4393036071535978</v>
      </c>
      <c r="C49" s="47">
        <f t="shared" si="21"/>
        <v>2.8820012895928646</v>
      </c>
      <c r="D49" s="157"/>
      <c r="E49" s="47">
        <f t="shared" ref="E49:K49" si="22">(E19/E$34)*100</f>
        <v>1.3127456549748227</v>
      </c>
      <c r="F49" s="47">
        <f t="shared" si="22"/>
        <v>2.39151128854982</v>
      </c>
      <c r="G49" s="47">
        <f t="shared" si="22"/>
        <v>8.0855124148305197</v>
      </c>
      <c r="H49" s="47">
        <f t="shared" si="22"/>
        <v>1.8333329993125851</v>
      </c>
      <c r="I49" s="47">
        <f t="shared" si="22"/>
        <v>3.353317708400775</v>
      </c>
      <c r="J49" s="47">
        <f t="shared" si="22"/>
        <v>1.4306876052901651</v>
      </c>
      <c r="K49" s="47">
        <f t="shared" si="22"/>
        <v>3.9810166417592123</v>
      </c>
    </row>
    <row r="50" spans="1:11" ht="9" customHeight="1" x14ac:dyDescent="0.2">
      <c r="A50" s="31" t="s">
        <v>327</v>
      </c>
      <c r="B50" s="47">
        <f t="shared" ref="B50:C50" si="23">(B20/B$34)*100</f>
        <v>2.4120322637087468</v>
      </c>
      <c r="C50" s="47">
        <f t="shared" si="23"/>
        <v>0.99481403667681378</v>
      </c>
      <c r="D50" s="157"/>
      <c r="E50" s="47">
        <f t="shared" ref="E50:K50" si="24">(E20/E$34)*100</f>
        <v>0.55739145260368195</v>
      </c>
      <c r="F50" s="47">
        <f t="shared" si="24"/>
        <v>0.63201978264439551</v>
      </c>
      <c r="G50" s="47">
        <f t="shared" si="24"/>
        <v>2.3746976565378266</v>
      </c>
      <c r="H50" s="47">
        <f t="shared" si="24"/>
        <v>0.7674594315100477</v>
      </c>
      <c r="I50" s="47">
        <f t="shared" si="24"/>
        <v>1.1253020796315241</v>
      </c>
      <c r="J50" s="47">
        <f t="shared" si="24"/>
        <v>1.1935789942489787</v>
      </c>
      <c r="K50" s="47">
        <f t="shared" si="24"/>
        <v>1.513816428579241</v>
      </c>
    </row>
    <row r="51" spans="1:11" ht="9" customHeight="1" x14ac:dyDescent="0.2">
      <c r="A51" s="31" t="s">
        <v>225</v>
      </c>
      <c r="B51" s="47">
        <f t="shared" ref="B51:C51" si="25">(B21/B$34)*100</f>
        <v>5.8637171566434017</v>
      </c>
      <c r="C51" s="47">
        <f t="shared" si="25"/>
        <v>7.818358003281987</v>
      </c>
      <c r="D51" s="157"/>
      <c r="E51" s="47">
        <f t="shared" ref="E51:K51" si="26">(E21/E$34)*100</f>
        <v>11.478674192712198</v>
      </c>
      <c r="F51" s="47">
        <f t="shared" si="26"/>
        <v>6.8252848797552934</v>
      </c>
      <c r="G51" s="47">
        <f t="shared" si="26"/>
        <v>5.6022550708513963</v>
      </c>
      <c r="H51" s="47">
        <f t="shared" si="26"/>
        <v>10.520330840870512</v>
      </c>
      <c r="I51" s="47">
        <f t="shared" si="26"/>
        <v>6.518109910705765</v>
      </c>
      <c r="J51" s="47">
        <f t="shared" si="26"/>
        <v>4.8565149197374282</v>
      </c>
      <c r="K51" s="47">
        <f t="shared" si="26"/>
        <v>4.2139634869641043</v>
      </c>
    </row>
    <row r="52" spans="1:11" ht="17.25" customHeight="1" x14ac:dyDescent="0.2">
      <c r="A52" s="31" t="s">
        <v>226</v>
      </c>
      <c r="B52" s="47">
        <f t="shared" ref="B52:C52" si="27">(B22/B$34)*100</f>
        <v>3.5443493073430239</v>
      </c>
      <c r="C52" s="47">
        <f t="shared" si="27"/>
        <v>8.5651273639812224</v>
      </c>
      <c r="D52" s="157"/>
      <c r="E52" s="47">
        <f t="shared" ref="E52:K52" si="28">(E22/E$34)*100</f>
        <v>14.394629167846656</v>
      </c>
      <c r="F52" s="47">
        <f t="shared" si="28"/>
        <v>2.4382286383623306</v>
      </c>
      <c r="G52" s="47">
        <f t="shared" si="28"/>
        <v>7.7520426841255308</v>
      </c>
      <c r="H52" s="47">
        <f t="shared" si="28"/>
        <v>18.060809145220865</v>
      </c>
      <c r="I52" s="47">
        <f t="shared" si="28"/>
        <v>10.044030848930689</v>
      </c>
      <c r="J52" s="47">
        <f t="shared" si="28"/>
        <v>2.0561353910500939</v>
      </c>
      <c r="K52" s="47">
        <f t="shared" si="28"/>
        <v>4.2934088213156105</v>
      </c>
    </row>
    <row r="53" spans="1:11" ht="9" customHeight="1" x14ac:dyDescent="0.2">
      <c r="A53" s="31" t="s">
        <v>328</v>
      </c>
      <c r="B53" s="47">
        <f t="shared" ref="B53:C53" si="29">(B23/B$34)*100</f>
        <v>3.7348505849902875</v>
      </c>
      <c r="C53" s="47">
        <f t="shared" si="29"/>
        <v>4.6215376595589062</v>
      </c>
      <c r="D53" s="157"/>
      <c r="E53" s="47">
        <f t="shared" ref="E53:K53" si="30">(E23/E$34)*100</f>
        <v>3.1264829821096156</v>
      </c>
      <c r="F53" s="47">
        <f t="shared" si="30"/>
        <v>6.0152676333124138</v>
      </c>
      <c r="G53" s="47">
        <f t="shared" si="30"/>
        <v>5.4919115387807826</v>
      </c>
      <c r="H53" s="47">
        <f t="shared" si="30"/>
        <v>3.8463558002368878</v>
      </c>
      <c r="I53" s="47">
        <f t="shared" si="30"/>
        <v>5.1516716711532</v>
      </c>
      <c r="J53" s="47">
        <f t="shared" si="30"/>
        <v>4.0383014154870942</v>
      </c>
      <c r="K53" s="47">
        <f t="shared" si="30"/>
        <v>4.8766310405549049</v>
      </c>
    </row>
    <row r="54" spans="1:11" ht="9" customHeight="1" x14ac:dyDescent="0.2">
      <c r="A54" s="31" t="s">
        <v>55</v>
      </c>
      <c r="B54" s="47">
        <f t="shared" ref="B54:C54" si="31">(B24/B$34)*100</f>
        <v>11.477073475229952</v>
      </c>
      <c r="C54" s="47">
        <f t="shared" si="31"/>
        <v>8.7255042206952886</v>
      </c>
      <c r="D54" s="157"/>
      <c r="E54" s="47">
        <f t="shared" ref="E54:K54" si="32">(E24/E$34)*100</f>
        <v>5.8357346802777492</v>
      </c>
      <c r="F54" s="47">
        <f t="shared" si="32"/>
        <v>10.388273236532477</v>
      </c>
      <c r="G54" s="47">
        <f t="shared" si="32"/>
        <v>9.4486609515682538</v>
      </c>
      <c r="H54" s="47">
        <f t="shared" si="32"/>
        <v>6.3564014742339729</v>
      </c>
      <c r="I54" s="47">
        <f t="shared" si="32"/>
        <v>10.331782829743387</v>
      </c>
      <c r="J54" s="47">
        <f t="shared" si="32"/>
        <v>16.875471990395603</v>
      </c>
      <c r="K54" s="47">
        <f t="shared" si="32"/>
        <v>9.5325054711883883</v>
      </c>
    </row>
    <row r="55" spans="1:11" ht="17.25" customHeight="1" x14ac:dyDescent="0.2">
      <c r="A55" s="31" t="s">
        <v>412</v>
      </c>
      <c r="B55" s="47">
        <f t="shared" ref="B55:C55" si="33">(B25/B$34)*100</f>
        <v>14.441819664175531</v>
      </c>
      <c r="C55" s="47">
        <f t="shared" si="33"/>
        <v>9.0485733113451623</v>
      </c>
      <c r="D55" s="157"/>
      <c r="E55" s="47">
        <f t="shared" ref="E55:K55" si="34">(E25/E$34)*100</f>
        <v>6.3181662206080293</v>
      </c>
      <c r="F55" s="47">
        <f t="shared" si="34"/>
        <v>9.7037986465869288</v>
      </c>
      <c r="G55" s="47">
        <f t="shared" si="34"/>
        <v>11.604928653495826</v>
      </c>
      <c r="H55" s="47">
        <f t="shared" si="34"/>
        <v>7.9202999773533929</v>
      </c>
      <c r="I55" s="47">
        <f t="shared" si="34"/>
        <v>11.454255348230253</v>
      </c>
      <c r="J55" s="47">
        <f t="shared" si="34"/>
        <v>8.6871405611602732</v>
      </c>
      <c r="K55" s="47">
        <f t="shared" si="34"/>
        <v>10.861201344704257</v>
      </c>
    </row>
    <row r="56" spans="1:11" ht="9" customHeight="1" x14ac:dyDescent="0.2">
      <c r="A56" s="31" t="s">
        <v>251</v>
      </c>
      <c r="B56" s="47">
        <f t="shared" ref="B56:C56" si="35">(B26/B$34)*100</f>
        <v>0.55851647470324883</v>
      </c>
      <c r="C56" s="47">
        <f t="shared" si="35"/>
        <v>2.151222825367094</v>
      </c>
      <c r="D56" s="157"/>
      <c r="E56" s="47">
        <f t="shared" ref="E56:K56" si="36">(E26/E$34)*100</f>
        <v>6.4819222157823946</v>
      </c>
      <c r="F56" s="47">
        <f t="shared" si="36"/>
        <v>0.2241151743485226</v>
      </c>
      <c r="G56" s="47">
        <f t="shared" si="36"/>
        <v>0.27027066383775605</v>
      </c>
      <c r="H56" s="47">
        <f t="shared" si="36"/>
        <v>1.7154103144270909</v>
      </c>
      <c r="I56" s="47">
        <f t="shared" si="36"/>
        <v>0.23696375619925675</v>
      </c>
      <c r="J56" s="47">
        <f t="shared" si="36"/>
        <v>0.10165946982166024</v>
      </c>
      <c r="K56" s="47">
        <f t="shared" si="36"/>
        <v>0.23877349926371377</v>
      </c>
    </row>
    <row r="57" spans="1:11" ht="9" customHeight="1" x14ac:dyDescent="0.2">
      <c r="A57" s="31" t="s">
        <v>238</v>
      </c>
      <c r="B57" s="47">
        <f t="shared" ref="B57:C57" si="37">(B27/B$34)*100</f>
        <v>4.7059040429582932</v>
      </c>
      <c r="C57" s="47">
        <f t="shared" si="37"/>
        <v>7.4052437892672325</v>
      </c>
      <c r="D57" s="157"/>
      <c r="E57" s="47">
        <f t="shared" ref="E57:K57" si="38">(E27/E$34)*100</f>
        <v>14.317786864941951</v>
      </c>
      <c r="F57" s="47">
        <f t="shared" si="38"/>
        <v>1.4006210354816091</v>
      </c>
      <c r="G57" s="47">
        <f t="shared" si="38"/>
        <v>4.5958390549846442</v>
      </c>
      <c r="H57" s="47">
        <f t="shared" si="38"/>
        <v>14.042058556509296</v>
      </c>
      <c r="I57" s="47">
        <f t="shared" si="38"/>
        <v>7.1289114486441845</v>
      </c>
      <c r="J57" s="47">
        <f t="shared" si="38"/>
        <v>2.1059001219913638</v>
      </c>
      <c r="K57" s="47">
        <f t="shared" si="38"/>
        <v>4.1469867945746497</v>
      </c>
    </row>
    <row r="58" spans="1:11" ht="9" customHeight="1" x14ac:dyDescent="0.2">
      <c r="A58" s="31" t="s">
        <v>239</v>
      </c>
      <c r="B58" s="47">
        <f t="shared" ref="B58:C58" si="39">(B28/B$34)*100</f>
        <v>0.17666654269149082</v>
      </c>
      <c r="C58" s="47">
        <f t="shared" si="39"/>
        <v>7.3376471597683901E-2</v>
      </c>
      <c r="D58" s="157"/>
      <c r="E58" s="47">
        <f t="shared" ref="E58" si="40">(E28/E$34)*100</f>
        <v>0.22641442472343845</v>
      </c>
      <c r="F58" s="47" t="s">
        <v>445</v>
      </c>
      <c r="G58" s="47" t="s">
        <v>445</v>
      </c>
      <c r="H58" s="47" t="s">
        <v>445</v>
      </c>
      <c r="I58" s="47" t="s">
        <v>445</v>
      </c>
      <c r="J58" s="47" t="s">
        <v>445</v>
      </c>
      <c r="K58" s="47" t="s">
        <v>445</v>
      </c>
    </row>
    <row r="59" spans="1:11" ht="17.25" customHeight="1" x14ac:dyDescent="0.2">
      <c r="A59" s="31" t="s">
        <v>259</v>
      </c>
      <c r="B59" s="47">
        <f t="shared" ref="B59:C59" si="41">(B29/B$34)*100</f>
        <v>3.2155013191853374</v>
      </c>
      <c r="C59" s="47">
        <f t="shared" si="41"/>
        <v>2.6889752057847414</v>
      </c>
      <c r="D59" s="157"/>
      <c r="E59" s="47">
        <f t="shared" ref="E59:K59" si="42">(E29/E$34)*100</f>
        <v>3.3907010861993427</v>
      </c>
      <c r="F59" s="47">
        <f t="shared" si="42"/>
        <v>1.701217472125292</v>
      </c>
      <c r="G59" s="47">
        <f t="shared" si="42"/>
        <v>3.4546153521309297</v>
      </c>
      <c r="H59" s="47">
        <f t="shared" si="42"/>
        <v>3.4185954694761822</v>
      </c>
      <c r="I59" s="47">
        <f t="shared" si="42"/>
        <v>2.7948390723067975</v>
      </c>
      <c r="J59" s="47">
        <f t="shared" si="42"/>
        <v>2.0197316189996708</v>
      </c>
      <c r="K59" s="47">
        <f t="shared" si="42"/>
        <v>2.2797728599226628</v>
      </c>
    </row>
    <row r="60" spans="1:11" ht="9" customHeight="1" x14ac:dyDescent="0.2">
      <c r="A60" s="31" t="s">
        <v>56</v>
      </c>
      <c r="B60" s="47">
        <f t="shared" ref="B60:C60" si="43">(B30/B$34)*100</f>
        <v>5.5227170450657432</v>
      </c>
      <c r="C60" s="47">
        <f t="shared" si="43"/>
        <v>8.3188200810154953</v>
      </c>
      <c r="D60" s="157"/>
      <c r="E60" s="47">
        <f t="shared" ref="E60:K60" si="44">(E30/E$34)*100</f>
        <v>12.693787319593241</v>
      </c>
      <c r="F60" s="47">
        <f t="shared" si="44"/>
        <v>7.2687453706826819</v>
      </c>
      <c r="G60" s="47">
        <f t="shared" si="44"/>
        <v>5.9732583487569153</v>
      </c>
      <c r="H60" s="47">
        <f t="shared" si="44"/>
        <v>9.4981471869106624</v>
      </c>
      <c r="I60" s="47">
        <f t="shared" si="44"/>
        <v>5.6994075666301702</v>
      </c>
      <c r="J60" s="47">
        <f t="shared" si="44"/>
        <v>4.6348972755262094</v>
      </c>
      <c r="K60" s="47">
        <f t="shared" si="44"/>
        <v>5.1337396082221449</v>
      </c>
    </row>
    <row r="61" spans="1:11" ht="17.25" customHeight="1" x14ac:dyDescent="0.2">
      <c r="A61" s="31" t="s">
        <v>408</v>
      </c>
      <c r="B61" s="47">
        <f t="shared" ref="B61:C61" si="45">(B31/B$34)*100</f>
        <v>6.2505842489922543</v>
      </c>
      <c r="C61" s="47">
        <f t="shared" si="45"/>
        <v>6.9570411171774218</v>
      </c>
      <c r="D61" s="157"/>
      <c r="E61" s="47">
        <f t="shared" ref="E61:K61" si="46">(E31/E$34)*100</f>
        <v>9.342112867183074</v>
      </c>
      <c r="F61" s="47">
        <f t="shared" si="46"/>
        <v>3.4496974206653408</v>
      </c>
      <c r="G61" s="47">
        <f t="shared" si="46"/>
        <v>9.3160011591349594</v>
      </c>
      <c r="H61" s="47">
        <f t="shared" si="46"/>
        <v>9.4692076293011027</v>
      </c>
      <c r="I61" s="47">
        <f t="shared" si="46"/>
        <v>6.8560746121702776</v>
      </c>
      <c r="J61" s="47">
        <f t="shared" si="46"/>
        <v>6.2973684720097598</v>
      </c>
      <c r="K61" s="47">
        <f t="shared" si="46"/>
        <v>5.7614870098426705</v>
      </c>
    </row>
    <row r="62" spans="1:11" ht="9" customHeight="1" x14ac:dyDescent="0.2">
      <c r="A62" s="31" t="s">
        <v>58</v>
      </c>
      <c r="B62" s="47">
        <f t="shared" ref="B62:C62" si="47">(B32/B$34)*100</f>
        <v>0.38633348785497001</v>
      </c>
      <c r="C62" s="47">
        <f t="shared" si="47"/>
        <v>0.11355325494904139</v>
      </c>
      <c r="D62" s="157"/>
      <c r="E62" s="47" t="s">
        <v>445</v>
      </c>
      <c r="F62" s="47">
        <f t="shared" ref="F62:K62" si="48">(F32/F$34)*100</f>
        <v>0.18429367605442817</v>
      </c>
      <c r="G62" s="47">
        <f t="shared" si="48"/>
        <v>0.12952896308388148</v>
      </c>
      <c r="H62" s="47">
        <f t="shared" si="48"/>
        <v>0.13976764180683846</v>
      </c>
      <c r="I62" s="47">
        <f t="shared" si="48"/>
        <v>9.8746888082224177E-2</v>
      </c>
      <c r="J62" s="47">
        <v>0.1</v>
      </c>
      <c r="K62" s="47">
        <f t="shared" si="48"/>
        <v>0.10885701132419166</v>
      </c>
    </row>
    <row r="63" spans="1:11" ht="18" customHeight="1" thickBot="1" x14ac:dyDescent="0.25">
      <c r="A63" s="82" t="s">
        <v>51</v>
      </c>
      <c r="B63" s="90">
        <f t="shared" ref="B63:C63" si="49">(B33/B$34)*100</f>
        <v>1.449331153926428</v>
      </c>
      <c r="C63" s="90">
        <f t="shared" si="49"/>
        <v>1.6708525796914651</v>
      </c>
      <c r="D63" s="157"/>
      <c r="E63" s="90">
        <f t="shared" ref="E63:K63" si="50">(E33/E$34)*100</f>
        <v>1.7211884527204619</v>
      </c>
      <c r="F63" s="90">
        <f t="shared" si="50"/>
        <v>1.4005256383262161</v>
      </c>
      <c r="G63" s="90">
        <f t="shared" si="50"/>
        <v>2.8228431134132008</v>
      </c>
      <c r="H63" s="90">
        <f t="shared" si="50"/>
        <v>1.8101252377392674</v>
      </c>
      <c r="I63" s="90">
        <f t="shared" si="50"/>
        <v>1.7032039744303589</v>
      </c>
      <c r="J63" s="90">
        <f t="shared" si="50"/>
        <v>2.3129949847994888</v>
      </c>
      <c r="K63" s="90">
        <f t="shared" si="50"/>
        <v>1.1381463882202156</v>
      </c>
    </row>
    <row r="64" spans="1:11" ht="9" customHeight="1" x14ac:dyDescent="0.2">
      <c r="A64" s="80" t="s">
        <v>2</v>
      </c>
      <c r="B64" s="92">
        <f t="shared" ref="B64:C64" si="51">(B34/B$34)*100</f>
        <v>100</v>
      </c>
      <c r="C64" s="92">
        <f t="shared" si="51"/>
        <v>100</v>
      </c>
      <c r="D64" s="157"/>
      <c r="E64" s="92">
        <f t="shared" ref="E64:K64" si="52">(E34/E$34)*100</f>
        <v>100</v>
      </c>
      <c r="F64" s="92">
        <f t="shared" si="52"/>
        <v>100</v>
      </c>
      <c r="G64" s="92">
        <f t="shared" si="52"/>
        <v>100</v>
      </c>
      <c r="H64" s="92">
        <f t="shared" si="52"/>
        <v>100</v>
      </c>
      <c r="I64" s="92">
        <f t="shared" si="52"/>
        <v>100</v>
      </c>
      <c r="J64" s="92">
        <f t="shared" si="52"/>
        <v>100</v>
      </c>
      <c r="K64" s="92">
        <f t="shared" si="52"/>
        <v>100</v>
      </c>
    </row>
    <row r="65" spans="1:11" ht="21.6" customHeight="1" x14ac:dyDescent="0.2">
      <c r="A65" s="395" t="s">
        <v>451</v>
      </c>
      <c r="B65" s="398"/>
      <c r="C65" s="398"/>
      <c r="D65" s="398"/>
      <c r="E65" s="398"/>
      <c r="F65" s="398"/>
      <c r="G65" s="398"/>
      <c r="H65" s="398"/>
      <c r="I65" s="398"/>
      <c r="J65" s="398"/>
      <c r="K65" s="398"/>
    </row>
    <row r="66" spans="1:11" ht="9.75" customHeight="1" x14ac:dyDescent="0.2">
      <c r="A66" s="395" t="s">
        <v>576</v>
      </c>
      <c r="B66" s="398"/>
      <c r="C66" s="398"/>
      <c r="D66" s="398"/>
      <c r="E66" s="398"/>
      <c r="F66" s="398"/>
      <c r="G66" s="398"/>
      <c r="H66" s="398"/>
      <c r="I66" s="398"/>
      <c r="J66" s="398"/>
      <c r="K66" s="398"/>
    </row>
    <row r="67" spans="1:11" ht="15" customHeight="1" x14ac:dyDescent="0.15">
      <c r="A67" s="401"/>
      <c r="B67" s="401"/>
      <c r="C67" s="401"/>
      <c r="D67" s="401"/>
      <c r="E67" s="401"/>
      <c r="F67" s="401"/>
      <c r="G67" s="401"/>
      <c r="H67" s="401"/>
      <c r="I67" s="401"/>
      <c r="J67" s="401"/>
      <c r="K67" s="401"/>
    </row>
    <row r="68" spans="1:11" hidden="1" x14ac:dyDescent="0.2">
      <c r="B68" s="169"/>
      <c r="C68" s="169"/>
      <c r="D68" s="169"/>
      <c r="E68" s="169"/>
      <c r="F68" s="169"/>
      <c r="G68" s="169"/>
      <c r="H68" s="169"/>
      <c r="I68" s="169"/>
      <c r="J68" s="169"/>
      <c r="K68" s="169"/>
    </row>
    <row r="69" spans="1:11" x14ac:dyDescent="0.2">
      <c r="B69" s="169"/>
      <c r="C69" s="169"/>
      <c r="D69" s="169"/>
      <c r="E69" s="169"/>
      <c r="F69" s="160"/>
      <c r="G69" s="169"/>
      <c r="H69" s="169"/>
      <c r="I69" s="169"/>
      <c r="J69" s="169"/>
      <c r="K69" s="169"/>
    </row>
    <row r="70" spans="1:11" x14ac:dyDescent="0.2">
      <c r="B70" s="169"/>
      <c r="C70" s="169"/>
      <c r="D70" s="169"/>
      <c r="E70" s="169"/>
      <c r="F70" s="160"/>
      <c r="G70" s="169"/>
      <c r="H70" s="169"/>
      <c r="I70" s="169"/>
      <c r="J70" s="169"/>
      <c r="K70" s="169"/>
    </row>
    <row r="71" spans="1:11" x14ac:dyDescent="0.2">
      <c r="B71" s="169"/>
      <c r="C71" s="169"/>
      <c r="D71" s="169"/>
      <c r="E71" s="169"/>
      <c r="F71" s="160"/>
      <c r="G71" s="169"/>
      <c r="H71" s="169"/>
      <c r="I71" s="169"/>
      <c r="J71" s="169"/>
      <c r="K71" s="169"/>
    </row>
    <row r="72" spans="1:11" x14ac:dyDescent="0.2">
      <c r="B72" s="169"/>
      <c r="C72" s="169"/>
      <c r="D72" s="169"/>
      <c r="E72" s="169"/>
      <c r="F72" s="160"/>
      <c r="G72" s="169"/>
      <c r="H72" s="169"/>
      <c r="I72" s="169"/>
      <c r="J72" s="169"/>
      <c r="K72" s="169"/>
    </row>
    <row r="73" spans="1:11" x14ac:dyDescent="0.2">
      <c r="B73" s="169"/>
      <c r="C73" s="169"/>
      <c r="D73" s="169"/>
      <c r="E73" s="169"/>
      <c r="F73" s="160"/>
      <c r="G73" s="169"/>
      <c r="H73" s="169"/>
      <c r="I73" s="169"/>
      <c r="J73" s="169"/>
      <c r="K73" s="169"/>
    </row>
    <row r="74" spans="1:11" x14ac:dyDescent="0.2">
      <c r="B74" s="169"/>
      <c r="C74" s="169"/>
      <c r="D74" s="169"/>
      <c r="E74" s="169"/>
      <c r="F74" s="160"/>
      <c r="G74" s="169"/>
      <c r="H74" s="169"/>
      <c r="I74" s="169"/>
      <c r="J74" s="169"/>
      <c r="K74" s="169"/>
    </row>
    <row r="75" spans="1:11" x14ac:dyDescent="0.2">
      <c r="B75" s="169"/>
      <c r="C75" s="169"/>
      <c r="D75" s="169"/>
      <c r="E75" s="169"/>
      <c r="F75" s="160"/>
      <c r="G75" s="169"/>
      <c r="H75" s="169"/>
      <c r="I75" s="169"/>
      <c r="J75" s="169"/>
      <c r="K75" s="169"/>
    </row>
    <row r="76" spans="1:11" x14ac:dyDescent="0.2">
      <c r="B76" s="169"/>
      <c r="C76" s="169"/>
      <c r="D76" s="169"/>
      <c r="E76" s="169"/>
      <c r="F76" s="160"/>
      <c r="G76" s="169"/>
      <c r="H76" s="169"/>
      <c r="I76" s="169"/>
      <c r="J76" s="169"/>
      <c r="K76" s="169"/>
    </row>
    <row r="77" spans="1:11" x14ac:dyDescent="0.2">
      <c r="B77" s="169"/>
      <c r="C77" s="169"/>
      <c r="D77" s="169"/>
      <c r="E77" s="169"/>
      <c r="F77" s="160"/>
      <c r="G77" s="169"/>
      <c r="H77" s="169"/>
      <c r="I77" s="169"/>
      <c r="J77" s="169"/>
      <c r="K77" s="169"/>
    </row>
    <row r="78" spans="1:11" x14ac:dyDescent="0.2">
      <c r="B78" s="169"/>
      <c r="C78" s="169"/>
      <c r="D78" s="169"/>
      <c r="E78" s="169"/>
      <c r="F78" s="160"/>
      <c r="G78" s="169"/>
      <c r="H78" s="169"/>
      <c r="I78" s="169"/>
      <c r="J78" s="169"/>
      <c r="K78" s="169"/>
    </row>
    <row r="79" spans="1:11" x14ac:dyDescent="0.2">
      <c r="B79" s="169"/>
      <c r="C79" s="169"/>
      <c r="D79" s="169"/>
      <c r="E79" s="169"/>
      <c r="F79" s="160"/>
      <c r="G79" s="169"/>
      <c r="H79" s="169"/>
      <c r="I79" s="169"/>
      <c r="J79" s="169"/>
      <c r="K79" s="169"/>
    </row>
    <row r="80" spans="1:11" x14ac:dyDescent="0.2">
      <c r="B80" s="169"/>
      <c r="C80" s="169"/>
      <c r="D80" s="169"/>
      <c r="E80" s="169"/>
      <c r="F80" s="160"/>
      <c r="G80" s="169"/>
      <c r="H80" s="169"/>
      <c r="I80" s="169"/>
      <c r="J80" s="169"/>
      <c r="K80" s="169"/>
    </row>
    <row r="81" spans="2:12" x14ac:dyDescent="0.2">
      <c r="B81" s="169"/>
      <c r="C81" s="169"/>
      <c r="D81" s="169"/>
      <c r="E81" s="169"/>
      <c r="F81" s="160"/>
      <c r="G81" s="169"/>
      <c r="H81" s="169"/>
      <c r="I81" s="169"/>
      <c r="J81" s="169"/>
      <c r="K81" s="169"/>
    </row>
    <row r="82" spans="2:12" x14ac:dyDescent="0.2">
      <c r="B82" s="169"/>
      <c r="C82" s="169"/>
      <c r="D82" s="169"/>
      <c r="E82" s="169"/>
      <c r="F82" s="160"/>
      <c r="G82" s="169"/>
      <c r="H82" s="169"/>
      <c r="I82" s="169"/>
      <c r="J82" s="169"/>
      <c r="K82" s="169"/>
    </row>
    <row r="83" spans="2:12" x14ac:dyDescent="0.2">
      <c r="B83" s="169"/>
      <c r="C83" s="169"/>
      <c r="D83" s="169"/>
      <c r="E83" s="169"/>
      <c r="F83" s="160"/>
      <c r="G83" s="169"/>
      <c r="H83" s="169"/>
      <c r="I83" s="169"/>
      <c r="J83" s="169"/>
      <c r="K83" s="169"/>
    </row>
    <row r="84" spans="2:12" x14ac:dyDescent="0.2">
      <c r="B84" s="169"/>
      <c r="C84" s="169"/>
      <c r="D84" s="169"/>
      <c r="E84" s="169"/>
      <c r="F84" s="160"/>
      <c r="G84" s="169"/>
      <c r="H84" s="169"/>
      <c r="I84" s="169"/>
      <c r="J84" s="169"/>
      <c r="K84" s="169"/>
    </row>
    <row r="85" spans="2:12" x14ac:dyDescent="0.2">
      <c r="B85" s="169"/>
      <c r="C85" s="169"/>
      <c r="D85" s="169"/>
      <c r="E85" s="169"/>
      <c r="F85" s="160"/>
      <c r="G85" s="169"/>
      <c r="H85" s="169"/>
      <c r="I85" s="169"/>
      <c r="J85" s="169"/>
      <c r="K85" s="169"/>
    </row>
    <row r="86" spans="2:12" x14ac:dyDescent="0.2">
      <c r="B86" s="169"/>
      <c r="C86" s="169"/>
      <c r="D86" s="169"/>
      <c r="E86" s="169"/>
      <c r="F86" s="160"/>
      <c r="G86" s="169"/>
      <c r="H86" s="169"/>
      <c r="I86" s="169"/>
      <c r="J86" s="169"/>
      <c r="K86" s="169"/>
    </row>
    <row r="87" spans="2:12" x14ac:dyDescent="0.2">
      <c r="B87" s="169"/>
      <c r="C87" s="169"/>
      <c r="D87" s="169"/>
      <c r="E87" s="169"/>
      <c r="F87" s="160"/>
      <c r="G87" s="169"/>
      <c r="H87" s="169"/>
      <c r="I87" s="169"/>
      <c r="J87" s="169"/>
      <c r="K87" s="169"/>
    </row>
    <row r="88" spans="2:12" x14ac:dyDescent="0.2">
      <c r="B88" s="169"/>
      <c r="C88" s="169"/>
      <c r="D88" s="169"/>
      <c r="E88" s="169"/>
      <c r="F88" s="160"/>
      <c r="G88" s="169"/>
      <c r="H88" s="169"/>
      <c r="I88" s="169"/>
      <c r="J88" s="169"/>
      <c r="K88" s="169"/>
    </row>
    <row r="89" spans="2:12" x14ac:dyDescent="0.2">
      <c r="B89" s="169"/>
      <c r="C89" s="169"/>
      <c r="D89" s="169"/>
      <c r="E89" s="169"/>
      <c r="F89" s="160"/>
      <c r="G89" s="169"/>
      <c r="H89" s="169"/>
      <c r="I89" s="169"/>
      <c r="J89" s="169"/>
      <c r="K89" s="169"/>
    </row>
    <row r="90" spans="2:12" x14ac:dyDescent="0.2">
      <c r="B90" s="169"/>
      <c r="C90" s="169"/>
      <c r="D90" s="169"/>
      <c r="E90" s="169"/>
      <c r="F90" s="160"/>
      <c r="G90" s="169"/>
      <c r="H90" s="169"/>
      <c r="I90" s="169"/>
      <c r="J90" s="169"/>
      <c r="K90" s="169"/>
    </row>
    <row r="91" spans="2:12" x14ac:dyDescent="0.2">
      <c r="B91" s="169"/>
      <c r="C91" s="169"/>
      <c r="D91" s="169"/>
      <c r="E91" s="169"/>
      <c r="F91" s="160"/>
      <c r="G91" s="169"/>
      <c r="H91" s="169"/>
      <c r="I91" s="169"/>
      <c r="J91" s="169"/>
      <c r="K91" s="169"/>
    </row>
    <row r="92" spans="2:12" x14ac:dyDescent="0.2">
      <c r="B92" s="169"/>
      <c r="C92" s="169"/>
      <c r="D92" s="169"/>
      <c r="E92" s="169"/>
      <c r="F92" s="160"/>
      <c r="G92" s="169"/>
      <c r="H92" s="169"/>
      <c r="I92" s="169"/>
      <c r="J92" s="169"/>
      <c r="K92" s="169"/>
      <c r="L92" s="141"/>
    </row>
    <row r="93" spans="2:12" x14ac:dyDescent="0.2">
      <c r="B93" s="169"/>
      <c r="C93" s="169"/>
      <c r="D93" s="169"/>
      <c r="E93" s="169"/>
      <c r="F93" s="160"/>
      <c r="G93" s="169"/>
      <c r="H93" s="169"/>
      <c r="I93" s="169"/>
      <c r="J93" s="169"/>
      <c r="K93" s="169"/>
      <c r="L93" s="141"/>
    </row>
    <row r="94" spans="2:12" x14ac:dyDescent="0.2">
      <c r="B94" s="169"/>
      <c r="C94" s="169"/>
      <c r="D94" s="169"/>
      <c r="E94" s="169"/>
      <c r="F94" s="160"/>
      <c r="G94" s="169"/>
      <c r="H94" s="169"/>
      <c r="I94" s="169"/>
      <c r="J94" s="169"/>
      <c r="K94" s="169"/>
      <c r="L94" s="141"/>
    </row>
    <row r="95" spans="2:12" x14ac:dyDescent="0.2">
      <c r="B95" s="169"/>
      <c r="C95" s="169"/>
      <c r="D95" s="169"/>
      <c r="E95" s="169"/>
      <c r="F95" s="160"/>
      <c r="G95" s="169"/>
      <c r="H95" s="169"/>
      <c r="I95" s="169"/>
      <c r="J95" s="169"/>
      <c r="K95" s="169"/>
      <c r="L95" s="141"/>
    </row>
    <row r="96" spans="2:12" x14ac:dyDescent="0.2">
      <c r="G96" s="37"/>
      <c r="I96" s="136"/>
      <c r="L96" s="141"/>
    </row>
    <row r="97" spans="2:12" x14ac:dyDescent="0.2">
      <c r="B97" s="141"/>
      <c r="C97" s="141"/>
      <c r="D97" s="141"/>
      <c r="E97" s="141"/>
      <c r="F97" s="141"/>
      <c r="G97" s="37"/>
      <c r="H97" s="141"/>
      <c r="I97" s="141"/>
      <c r="J97" s="141"/>
      <c r="K97" s="141"/>
      <c r="L97" s="141"/>
    </row>
    <row r="98" spans="2:12" x14ac:dyDescent="0.2">
      <c r="B98" s="141"/>
      <c r="C98" s="141"/>
      <c r="D98" s="141"/>
      <c r="E98" s="141"/>
      <c r="F98" s="141"/>
      <c r="G98" s="37"/>
      <c r="H98" s="141"/>
      <c r="I98" s="141"/>
      <c r="J98" s="141"/>
      <c r="K98" s="141"/>
      <c r="L98" s="141"/>
    </row>
    <row r="99" spans="2:12" x14ac:dyDescent="0.2">
      <c r="B99" s="141"/>
      <c r="C99" s="141"/>
      <c r="D99" s="141"/>
      <c r="E99" s="141"/>
      <c r="F99" s="141"/>
      <c r="G99" s="37"/>
      <c r="H99" s="141"/>
      <c r="I99" s="141"/>
      <c r="J99" s="141"/>
      <c r="K99" s="141"/>
      <c r="L99" s="141"/>
    </row>
    <row r="100" spans="2:12" x14ac:dyDescent="0.2">
      <c r="B100" s="141"/>
      <c r="C100" s="141"/>
      <c r="D100" s="141"/>
      <c r="E100" s="141"/>
      <c r="F100" s="141"/>
      <c r="G100" s="37"/>
      <c r="H100" s="141"/>
      <c r="I100" s="141"/>
      <c r="J100" s="141"/>
      <c r="K100" s="141"/>
      <c r="L100" s="141"/>
    </row>
    <row r="101" spans="2:12" x14ac:dyDescent="0.2">
      <c r="B101" s="141"/>
      <c r="C101" s="141"/>
      <c r="D101" s="141"/>
      <c r="E101" s="141"/>
      <c r="F101" s="141"/>
      <c r="G101" s="37"/>
      <c r="H101" s="141"/>
      <c r="I101" s="141"/>
      <c r="J101" s="141"/>
      <c r="K101" s="141"/>
      <c r="L101" s="141"/>
    </row>
    <row r="102" spans="2:12" x14ac:dyDescent="0.2">
      <c r="B102" s="141"/>
      <c r="C102" s="141"/>
      <c r="D102" s="141"/>
      <c r="E102" s="141"/>
      <c r="F102" s="141"/>
      <c r="G102" s="37"/>
      <c r="H102" s="141"/>
      <c r="I102" s="141"/>
      <c r="J102" s="141"/>
      <c r="K102" s="141"/>
      <c r="L102" s="141"/>
    </row>
    <row r="103" spans="2:12" x14ac:dyDescent="0.2">
      <c r="B103" s="141"/>
      <c r="C103" s="141"/>
      <c r="D103" s="141"/>
      <c r="E103" s="141"/>
      <c r="F103" s="141"/>
      <c r="G103" s="37"/>
      <c r="H103" s="141"/>
      <c r="I103" s="141"/>
      <c r="J103" s="141"/>
      <c r="K103" s="141"/>
      <c r="L103" s="141"/>
    </row>
    <row r="104" spans="2:12" x14ac:dyDescent="0.2">
      <c r="B104" s="141"/>
      <c r="C104" s="141"/>
      <c r="D104" s="141"/>
      <c r="E104" s="141"/>
      <c r="F104" s="141"/>
      <c r="G104" s="37"/>
      <c r="H104" s="141"/>
      <c r="I104" s="141"/>
      <c r="J104" s="141"/>
      <c r="K104" s="141"/>
      <c r="L104" s="141"/>
    </row>
    <row r="105" spans="2:12" x14ac:dyDescent="0.2">
      <c r="B105" s="141"/>
      <c r="C105" s="141"/>
      <c r="D105" s="141"/>
      <c r="E105" s="141"/>
      <c r="F105" s="141"/>
      <c r="G105" s="37"/>
      <c r="H105" s="141"/>
      <c r="I105" s="141"/>
      <c r="J105" s="141"/>
      <c r="K105" s="141"/>
      <c r="L105" s="141"/>
    </row>
    <row r="106" spans="2:12" x14ac:dyDescent="0.2">
      <c r="B106" s="141"/>
      <c r="C106" s="141"/>
      <c r="D106" s="141"/>
      <c r="E106" s="141"/>
      <c r="F106" s="141"/>
      <c r="G106" s="37"/>
      <c r="H106" s="141"/>
      <c r="I106" s="141"/>
      <c r="J106" s="141"/>
      <c r="K106" s="141"/>
      <c r="L106" s="141"/>
    </row>
    <row r="107" spans="2:12" x14ac:dyDescent="0.2">
      <c r="B107" s="141"/>
      <c r="C107" s="141"/>
      <c r="D107" s="141"/>
      <c r="E107" s="141"/>
      <c r="F107" s="141"/>
      <c r="G107" s="37"/>
      <c r="H107" s="141"/>
      <c r="I107" s="141"/>
      <c r="J107" s="141"/>
      <c r="K107" s="141"/>
      <c r="L107" s="141"/>
    </row>
    <row r="108" spans="2:12" x14ac:dyDescent="0.2">
      <c r="B108" s="141"/>
      <c r="C108" s="141"/>
      <c r="D108" s="141"/>
      <c r="E108" s="141"/>
      <c r="F108" s="141"/>
      <c r="G108" s="37"/>
      <c r="H108" s="141"/>
      <c r="I108" s="141"/>
      <c r="J108" s="141"/>
      <c r="K108" s="141"/>
      <c r="L108" s="141"/>
    </row>
    <row r="109" spans="2:12" x14ac:dyDescent="0.2">
      <c r="B109" s="141"/>
      <c r="C109" s="141"/>
      <c r="D109" s="141"/>
      <c r="E109" s="141"/>
      <c r="F109" s="141"/>
      <c r="G109" s="37"/>
      <c r="H109" s="141"/>
      <c r="I109" s="141"/>
      <c r="J109" s="141"/>
      <c r="K109" s="141"/>
      <c r="L109" s="141"/>
    </row>
    <row r="110" spans="2:12" x14ac:dyDescent="0.2">
      <c r="B110" s="141"/>
      <c r="C110" s="141"/>
      <c r="D110" s="141"/>
      <c r="E110" s="141"/>
      <c r="F110" s="141"/>
      <c r="G110" s="37"/>
      <c r="H110" s="141"/>
      <c r="I110" s="141"/>
      <c r="J110" s="141"/>
      <c r="K110" s="141"/>
      <c r="L110" s="141"/>
    </row>
    <row r="111" spans="2:12" x14ac:dyDescent="0.2">
      <c r="B111" s="141"/>
      <c r="C111" s="141"/>
      <c r="D111" s="141"/>
      <c r="E111" s="141"/>
      <c r="F111" s="141"/>
      <c r="G111" s="37"/>
      <c r="H111" s="141"/>
      <c r="I111" s="141"/>
      <c r="J111" s="141"/>
      <c r="K111" s="141"/>
      <c r="L111" s="141"/>
    </row>
    <row r="112" spans="2:12" x14ac:dyDescent="0.2">
      <c r="B112" s="141"/>
      <c r="C112" s="141"/>
      <c r="D112" s="141"/>
      <c r="E112" s="141"/>
      <c r="F112" s="141"/>
      <c r="G112" s="37"/>
      <c r="H112" s="141"/>
      <c r="I112" s="141"/>
      <c r="J112" s="141"/>
      <c r="K112" s="141"/>
      <c r="L112" s="141"/>
    </row>
    <row r="113" spans="2:12" x14ac:dyDescent="0.2">
      <c r="B113" s="141"/>
      <c r="C113" s="141"/>
      <c r="D113" s="141"/>
      <c r="E113" s="141"/>
      <c r="F113" s="141"/>
      <c r="G113" s="37"/>
      <c r="H113" s="141"/>
      <c r="I113" s="141"/>
      <c r="J113" s="141"/>
      <c r="K113" s="141"/>
      <c r="L113" s="141"/>
    </row>
    <row r="114" spans="2:12" x14ac:dyDescent="0.2">
      <c r="B114" s="141"/>
      <c r="C114" s="141"/>
      <c r="D114" s="141"/>
      <c r="E114" s="141"/>
      <c r="F114" s="141"/>
      <c r="G114" s="37"/>
      <c r="H114" s="141"/>
      <c r="I114" s="141"/>
      <c r="J114" s="141"/>
      <c r="K114" s="141"/>
      <c r="L114" s="141"/>
    </row>
    <row r="115" spans="2:12" x14ac:dyDescent="0.2">
      <c r="B115" s="141"/>
      <c r="C115" s="141"/>
      <c r="D115" s="141"/>
      <c r="E115" s="141"/>
      <c r="F115" s="141"/>
      <c r="G115" s="37"/>
      <c r="H115" s="141"/>
      <c r="I115" s="141"/>
      <c r="J115" s="141"/>
      <c r="K115" s="141"/>
      <c r="L115" s="141"/>
    </row>
    <row r="116" spans="2:12" x14ac:dyDescent="0.2">
      <c r="B116" s="141"/>
      <c r="C116" s="141"/>
      <c r="D116" s="141"/>
      <c r="E116" s="141"/>
      <c r="F116" s="141"/>
      <c r="G116" s="37"/>
      <c r="H116" s="141"/>
      <c r="I116" s="141"/>
      <c r="J116" s="141"/>
      <c r="K116" s="141"/>
      <c r="L116" s="141"/>
    </row>
    <row r="117" spans="2:12" x14ac:dyDescent="0.2">
      <c r="B117" s="141"/>
      <c r="C117" s="141"/>
      <c r="D117" s="141"/>
      <c r="E117" s="141"/>
      <c r="F117" s="141"/>
      <c r="G117" s="37"/>
      <c r="H117" s="141"/>
      <c r="I117" s="141"/>
      <c r="J117" s="141"/>
      <c r="K117" s="141"/>
      <c r="L117" s="141"/>
    </row>
    <row r="118" spans="2:12" x14ac:dyDescent="0.2">
      <c r="B118" s="141"/>
      <c r="C118" s="141"/>
      <c r="D118" s="141"/>
      <c r="E118" s="141"/>
      <c r="F118" s="141"/>
      <c r="G118" s="37"/>
      <c r="H118" s="141"/>
      <c r="I118" s="141"/>
      <c r="J118" s="141"/>
      <c r="K118" s="141"/>
      <c r="L118" s="141"/>
    </row>
    <row r="119" spans="2:12" x14ac:dyDescent="0.2">
      <c r="B119" s="141"/>
      <c r="C119" s="141"/>
      <c r="D119" s="141"/>
      <c r="E119" s="141"/>
      <c r="F119" s="141"/>
      <c r="G119" s="37"/>
      <c r="H119" s="141"/>
      <c r="I119" s="141"/>
      <c r="J119" s="141"/>
      <c r="K119" s="141"/>
    </row>
    <row r="120" spans="2:12" x14ac:dyDescent="0.2">
      <c r="B120" s="141"/>
      <c r="C120" s="141"/>
      <c r="D120" s="141"/>
      <c r="E120" s="141"/>
      <c r="F120" s="141"/>
      <c r="G120" s="37"/>
      <c r="H120" s="141"/>
      <c r="I120" s="141"/>
      <c r="J120" s="141"/>
      <c r="K120" s="141"/>
    </row>
    <row r="121" spans="2:12" x14ac:dyDescent="0.2">
      <c r="B121" s="141"/>
      <c r="C121" s="141"/>
      <c r="D121" s="141"/>
      <c r="E121" s="141"/>
      <c r="F121" s="141"/>
      <c r="G121" s="37"/>
      <c r="H121" s="141"/>
      <c r="I121" s="141"/>
      <c r="J121" s="141"/>
      <c r="K121" s="141"/>
    </row>
    <row r="122" spans="2:12" x14ac:dyDescent="0.2">
      <c r="B122" s="141"/>
      <c r="C122" s="141"/>
      <c r="D122" s="141"/>
      <c r="E122" s="141"/>
      <c r="F122" s="141"/>
      <c r="G122" s="37"/>
      <c r="H122" s="141"/>
      <c r="I122" s="141"/>
      <c r="J122" s="141"/>
      <c r="K122" s="141"/>
    </row>
    <row r="123" spans="2:12" x14ac:dyDescent="0.2">
      <c r="B123" s="141"/>
      <c r="C123" s="141"/>
      <c r="D123" s="141"/>
      <c r="E123" s="141"/>
      <c r="F123" s="141"/>
      <c r="G123" s="37"/>
      <c r="H123" s="141"/>
      <c r="I123" s="141"/>
      <c r="J123" s="141"/>
      <c r="K123" s="141"/>
    </row>
    <row r="124" spans="2:12" x14ac:dyDescent="0.2">
      <c r="G124" s="37"/>
      <c r="I124" s="136"/>
    </row>
  </sheetData>
  <mergeCells count="10">
    <mergeCell ref="A1:K1"/>
    <mergeCell ref="A2:K2"/>
    <mergeCell ref="A3:K3"/>
    <mergeCell ref="A5:K5"/>
    <mergeCell ref="A4:K4"/>
    <mergeCell ref="B6:C6"/>
    <mergeCell ref="E6:K6"/>
    <mergeCell ref="A67:K67"/>
    <mergeCell ref="A66:K66"/>
    <mergeCell ref="A65:K65"/>
  </mergeCells>
  <phoneticPr fontId="3" type="noConversion"/>
  <pageMargins left="1.05" right="1.05" top="0.5" bottom="0.25" header="0" footer="0"/>
  <pageSetup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showGridLines="0" view="pageLayout" zoomScale="130" zoomScaleNormal="100" zoomScaleSheetLayoutView="100" zoomScalePageLayoutView="130" workbookViewId="0">
      <selection sqref="A1:I1"/>
    </sheetView>
  </sheetViews>
  <sheetFormatPr defaultRowHeight="8.25" x14ac:dyDescent="0.2"/>
  <cols>
    <col min="1" max="1" width="17.140625" style="136" customWidth="1"/>
    <col min="2" max="2" width="8" style="136" customWidth="1"/>
    <col min="3" max="3" width="7.42578125" style="136" customWidth="1"/>
    <col min="4" max="4" width="0.7109375" style="209" customWidth="1"/>
    <col min="5" max="10" width="7.140625" style="136" customWidth="1"/>
    <col min="11" max="11" width="7" style="136" customWidth="1"/>
    <col min="12" max="13" width="9.140625" style="136"/>
    <col min="14" max="14" width="17.42578125" style="136" bestFit="1" customWidth="1"/>
    <col min="15" max="15" width="10.140625" style="136" bestFit="1" customWidth="1"/>
    <col min="16" max="16384" width="9.140625" style="136"/>
  </cols>
  <sheetData>
    <row r="1" spans="1:23" ht="10.5" customHeight="1" x14ac:dyDescent="0.2">
      <c r="A1" s="411" t="s">
        <v>391</v>
      </c>
      <c r="B1" s="411"/>
      <c r="C1" s="411"/>
      <c r="D1" s="411"/>
      <c r="E1" s="411"/>
      <c r="F1" s="411"/>
      <c r="G1" s="411"/>
      <c r="H1" s="411"/>
      <c r="I1" s="411"/>
    </row>
    <row r="2" spans="1:23" ht="12.75" customHeight="1" x14ac:dyDescent="0.2">
      <c r="A2" s="402" t="s">
        <v>481</v>
      </c>
      <c r="B2" s="402"/>
      <c r="C2" s="402"/>
      <c r="D2" s="402"/>
      <c r="E2" s="402"/>
      <c r="F2" s="402"/>
      <c r="G2" s="402"/>
      <c r="H2" s="402"/>
      <c r="I2" s="402"/>
      <c r="J2" s="402"/>
      <c r="K2" s="402"/>
    </row>
    <row r="3" spans="1:23" ht="18" customHeight="1" x14ac:dyDescent="0.2">
      <c r="A3" s="397" t="s">
        <v>532</v>
      </c>
      <c r="B3" s="397"/>
      <c r="C3" s="397"/>
      <c r="D3" s="397"/>
      <c r="E3" s="397"/>
      <c r="F3" s="397"/>
      <c r="G3" s="397"/>
      <c r="H3" s="397"/>
      <c r="I3" s="397"/>
      <c r="J3" s="397"/>
      <c r="K3" s="397"/>
      <c r="L3" s="156"/>
    </row>
    <row r="4" spans="1:23" ht="7.5" customHeight="1" x14ac:dyDescent="0.2">
      <c r="A4" s="393"/>
      <c r="B4" s="393"/>
      <c r="C4" s="393"/>
      <c r="D4" s="393"/>
      <c r="E4" s="393"/>
      <c r="F4" s="393"/>
      <c r="G4" s="393"/>
      <c r="H4" s="393"/>
      <c r="I4" s="393"/>
      <c r="J4" s="393"/>
      <c r="K4" s="393"/>
      <c r="L4" s="164"/>
    </row>
    <row r="5" spans="1:23" ht="18" customHeight="1" x14ac:dyDescent="0.2">
      <c r="A5" s="408" t="s">
        <v>530</v>
      </c>
      <c r="B5" s="404"/>
      <c r="C5" s="404"/>
      <c r="D5" s="404"/>
      <c r="E5" s="404"/>
      <c r="F5" s="404"/>
      <c r="G5" s="404"/>
      <c r="H5" s="404"/>
      <c r="I5" s="404"/>
      <c r="J5" s="404"/>
      <c r="K5" s="404"/>
      <c r="L5" s="116"/>
    </row>
    <row r="6" spans="1:23" ht="9" customHeight="1" x14ac:dyDescent="0.2">
      <c r="A6" s="116"/>
      <c r="B6" s="453" t="s">
        <v>340</v>
      </c>
      <c r="C6" s="453"/>
      <c r="D6" s="157"/>
      <c r="E6" s="453" t="s">
        <v>353</v>
      </c>
      <c r="F6" s="453"/>
      <c r="G6" s="453"/>
      <c r="H6" s="453"/>
      <c r="I6" s="453"/>
      <c r="J6" s="453"/>
      <c r="K6" s="453"/>
      <c r="L6" s="143"/>
    </row>
    <row r="7" spans="1:23" ht="18.75" customHeight="1" x14ac:dyDescent="0.15">
      <c r="A7" s="2" t="s">
        <v>47</v>
      </c>
      <c r="B7" s="119" t="s">
        <v>205</v>
      </c>
      <c r="C7" s="119" t="s">
        <v>4</v>
      </c>
      <c r="D7" s="207"/>
      <c r="E7" s="119" t="s">
        <v>63</v>
      </c>
      <c r="F7" s="119" t="s">
        <v>354</v>
      </c>
      <c r="G7" s="119" t="s">
        <v>65</v>
      </c>
      <c r="H7" s="119" t="s">
        <v>64</v>
      </c>
      <c r="I7" s="119" t="s">
        <v>66</v>
      </c>
      <c r="J7" s="119" t="s">
        <v>62</v>
      </c>
      <c r="K7" s="119" t="s">
        <v>204</v>
      </c>
      <c r="L7" s="149"/>
    </row>
    <row r="8" spans="1:23" ht="18.75" customHeight="1" x14ac:dyDescent="0.2">
      <c r="A8" s="31" t="s">
        <v>261</v>
      </c>
      <c r="B8" s="172">
        <f>'30.Det.Industry'!B8+'30.Det.Industry'!B9</f>
        <v>2902609</v>
      </c>
      <c r="C8" s="172">
        <f>'30.Det.Industry'!C8+'30.Det.Industry'!C9</f>
        <v>826446</v>
      </c>
      <c r="D8" s="172"/>
      <c r="E8" s="172">
        <f>'30.Det.Industry'!E8+'30.Det.Industry'!E9</f>
        <v>667829</v>
      </c>
      <c r="F8" s="172">
        <f>'30.Det.Industry'!F8+'30.Det.Industry'!F9</f>
        <v>42136</v>
      </c>
      <c r="G8" s="172">
        <f>'30.Det.Industry'!G8+'30.Det.Industry'!G9</f>
        <v>12043</v>
      </c>
      <c r="H8" s="172">
        <f>'30.Det.Industry'!H8+'30.Det.Industry'!H9</f>
        <v>47790</v>
      </c>
      <c r="I8" s="172">
        <f>'30.Det.Industry'!I8+'30.Det.Industry'!I9</f>
        <v>13337</v>
      </c>
      <c r="J8" s="172">
        <f>'30.Det.Industry'!J8+'30.Det.Industry'!J9</f>
        <v>3351</v>
      </c>
      <c r="K8" s="172">
        <f>'30.Det.Industry'!K8+'30.Det.Industry'!K9</f>
        <v>39960</v>
      </c>
      <c r="N8"/>
      <c r="O8"/>
      <c r="P8"/>
      <c r="Q8"/>
      <c r="R8"/>
      <c r="S8"/>
      <c r="T8"/>
      <c r="U8"/>
      <c r="V8"/>
      <c r="W8"/>
    </row>
    <row r="9" spans="1:23" ht="9" customHeight="1" x14ac:dyDescent="0.2">
      <c r="A9" s="31" t="s">
        <v>28</v>
      </c>
      <c r="B9" s="172">
        <f>'30.Det.Industry'!B10</f>
        <v>1329141</v>
      </c>
      <c r="C9" s="172">
        <f>'30.Det.Industry'!C10</f>
        <v>99376</v>
      </c>
      <c r="D9" s="172"/>
      <c r="E9" s="172">
        <f>'30.Det.Industry'!E10</f>
        <v>20845</v>
      </c>
      <c r="F9" s="172">
        <f>'30.Det.Industry'!F10</f>
        <v>28444</v>
      </c>
      <c r="G9" s="172">
        <f>'30.Det.Industry'!G10</f>
        <v>12097</v>
      </c>
      <c r="H9" s="172">
        <f>'30.Det.Industry'!H10</f>
        <v>5689</v>
      </c>
      <c r="I9" s="172">
        <f>'30.Det.Industry'!I10</f>
        <v>6610</v>
      </c>
      <c r="J9" s="172">
        <f>'30.Det.Industry'!J10</f>
        <v>4749</v>
      </c>
      <c r="K9" s="172">
        <f>'30.Det.Industry'!K10</f>
        <v>20942</v>
      </c>
      <c r="N9"/>
      <c r="O9"/>
      <c r="P9"/>
      <c r="Q9"/>
      <c r="R9"/>
      <c r="S9"/>
      <c r="T9"/>
      <c r="U9"/>
      <c r="V9"/>
      <c r="W9"/>
    </row>
    <row r="10" spans="1:23" ht="9" customHeight="1" x14ac:dyDescent="0.2">
      <c r="A10" s="31" t="s">
        <v>29</v>
      </c>
      <c r="B10" s="172">
        <f>'30.Det.Industry'!B11</f>
        <v>9469864</v>
      </c>
      <c r="C10" s="172">
        <f>'30.Det.Industry'!C11</f>
        <v>2406678</v>
      </c>
      <c r="D10" s="172"/>
      <c r="E10" s="172">
        <f>'30.Det.Industry'!E11</f>
        <v>1249944</v>
      </c>
      <c r="F10" s="172">
        <f>'30.Det.Industry'!F11</f>
        <v>143940</v>
      </c>
      <c r="G10" s="172">
        <f>'30.Det.Industry'!G11</f>
        <v>146474</v>
      </c>
      <c r="H10" s="172">
        <f>'30.Det.Industry'!H11</f>
        <v>370843</v>
      </c>
      <c r="I10" s="172">
        <f>'30.Det.Industry'!I11</f>
        <v>174210</v>
      </c>
      <c r="J10" s="172">
        <f>'30.Det.Industry'!J11</f>
        <v>43871</v>
      </c>
      <c r="K10" s="172">
        <f>'30.Det.Industry'!K11</f>
        <v>277396</v>
      </c>
      <c r="N10"/>
      <c r="O10"/>
      <c r="P10"/>
      <c r="Q10"/>
      <c r="R10"/>
      <c r="S10"/>
      <c r="T10"/>
      <c r="U10"/>
      <c r="V10"/>
      <c r="W10"/>
    </row>
    <row r="11" spans="1:23" ht="18.75" customHeight="1" x14ac:dyDescent="0.2">
      <c r="A11" s="31" t="s">
        <v>229</v>
      </c>
      <c r="B11" s="172">
        <f>'30.Det.Industry'!B12+'30.Det.Industry'!B13</f>
        <v>15154713</v>
      </c>
      <c r="C11" s="172">
        <f>'30.Det.Industry'!C12+'30.Det.Industry'!C13</f>
        <v>3388489</v>
      </c>
      <c r="D11" s="172"/>
      <c r="E11" s="172">
        <f>'30.Det.Industry'!E12+'30.Det.Industry'!E13</f>
        <v>1189272</v>
      </c>
      <c r="F11" s="172">
        <f>'30.Det.Industry'!F12+'30.Det.Industry'!F13</f>
        <v>960492</v>
      </c>
      <c r="G11" s="172">
        <f>'30.Det.Industry'!G12+'30.Det.Industry'!G13</f>
        <v>203956</v>
      </c>
      <c r="H11" s="172">
        <f>'30.Det.Industry'!H12+'30.Det.Industry'!H13</f>
        <v>265068</v>
      </c>
      <c r="I11" s="172">
        <f>'30.Det.Industry'!I12+'30.Det.Industry'!I13</f>
        <v>170390</v>
      </c>
      <c r="J11" s="172">
        <f>'30.Det.Industry'!J12+'30.Det.Industry'!J13</f>
        <v>87232</v>
      </c>
      <c r="K11" s="172">
        <f>'30.Det.Industry'!K12+'30.Det.Industry'!K13</f>
        <v>512079</v>
      </c>
      <c r="N11"/>
      <c r="O11"/>
      <c r="P11"/>
      <c r="Q11"/>
      <c r="R11"/>
      <c r="S11"/>
      <c r="T11"/>
      <c r="U11"/>
      <c r="V11"/>
      <c r="W11"/>
    </row>
    <row r="12" spans="1:23" ht="18.75" customHeight="1" x14ac:dyDescent="0.2">
      <c r="A12" s="31" t="s">
        <v>409</v>
      </c>
      <c r="B12" s="172">
        <f>'30.Det.Industry'!B14+'30.Det.Industry'!B15+'30.Det.Industry'!B16</f>
        <v>28875080</v>
      </c>
      <c r="C12" s="172">
        <f>'30.Det.Industry'!C14+'30.Det.Industry'!C15+'30.Det.Industry'!C16</f>
        <v>4846101</v>
      </c>
      <c r="D12" s="172"/>
      <c r="E12" s="172">
        <f>'30.Det.Industry'!E14+'30.Det.Industry'!E15+'30.Det.Industry'!E16</f>
        <v>1168429</v>
      </c>
      <c r="F12" s="172">
        <f>'30.Det.Industry'!F14+'30.Det.Industry'!F15+'30.Det.Industry'!F16</f>
        <v>1222990</v>
      </c>
      <c r="G12" s="172">
        <f>'30.Det.Industry'!G14+'30.Det.Industry'!G15+'30.Det.Industry'!G16</f>
        <v>563041</v>
      </c>
      <c r="H12" s="172">
        <f>'30.Det.Industry'!H14+'30.Det.Industry'!H15+'30.Det.Industry'!H16</f>
        <v>399198</v>
      </c>
      <c r="I12" s="172">
        <f>'30.Det.Industry'!I14+'30.Det.Industry'!I15+'30.Det.Industry'!I16</f>
        <v>379652</v>
      </c>
      <c r="J12" s="172">
        <f>'30.Det.Industry'!J14+'30.Det.Industry'!J15+'30.Det.Industry'!J16</f>
        <v>257135</v>
      </c>
      <c r="K12" s="172">
        <f>'30.Det.Industry'!K14+'30.Det.Industry'!K15+'30.Det.Industry'!K16</f>
        <v>855656</v>
      </c>
      <c r="N12"/>
      <c r="O12"/>
      <c r="P12"/>
      <c r="Q12"/>
      <c r="R12"/>
      <c r="S12"/>
      <c r="T12"/>
      <c r="U12"/>
      <c r="V12"/>
      <c r="W12"/>
    </row>
    <row r="13" spans="1:23" ht="9" customHeight="1" x14ac:dyDescent="0.2">
      <c r="A13" s="194" t="s">
        <v>230</v>
      </c>
      <c r="B13" s="172">
        <f>'30.Det.Industry'!B17</f>
        <v>3259709</v>
      </c>
      <c r="C13" s="172">
        <f>'30.Det.Industry'!C17</f>
        <v>453104</v>
      </c>
      <c r="D13" s="172"/>
      <c r="E13" s="172">
        <f>'30.Det.Industry'!E17</f>
        <v>57066</v>
      </c>
      <c r="F13" s="172">
        <f>'30.Det.Industry'!F17</f>
        <v>153959</v>
      </c>
      <c r="G13" s="172">
        <f>'30.Det.Industry'!G17</f>
        <v>40605</v>
      </c>
      <c r="H13" s="172">
        <f>'30.Det.Industry'!H17</f>
        <v>23970</v>
      </c>
      <c r="I13" s="172">
        <f>'30.Det.Industry'!I17</f>
        <v>42519</v>
      </c>
      <c r="J13" s="172">
        <f>'30.Det.Industry'!J17</f>
        <v>18016</v>
      </c>
      <c r="K13" s="172">
        <f>'30.Det.Industry'!K17</f>
        <v>116969</v>
      </c>
      <c r="N13"/>
      <c r="O13"/>
      <c r="P13"/>
      <c r="Q13"/>
      <c r="R13"/>
      <c r="S13"/>
      <c r="T13"/>
      <c r="U13"/>
      <c r="V13"/>
      <c r="W13"/>
    </row>
    <row r="14" spans="1:23" ht="18.75" customHeight="1" x14ac:dyDescent="0.2">
      <c r="A14" s="31" t="s">
        <v>231</v>
      </c>
      <c r="B14" s="172">
        <f>'30.Det.Industry'!B18</f>
        <v>9806830</v>
      </c>
      <c r="C14" s="172">
        <f>'30.Det.Industry'!C18</f>
        <v>1451510</v>
      </c>
      <c r="D14" s="172"/>
      <c r="E14" s="172">
        <f>'30.Det.Industry'!E18</f>
        <v>181075</v>
      </c>
      <c r="F14" s="172">
        <f>'30.Det.Industry'!F18</f>
        <v>484110</v>
      </c>
      <c r="G14" s="172">
        <f>'30.Det.Industry'!G18</f>
        <v>151029</v>
      </c>
      <c r="H14" s="172">
        <f>'30.Det.Industry'!H18</f>
        <v>82363</v>
      </c>
      <c r="I14" s="172">
        <f>'30.Det.Industry'!I18</f>
        <v>136469</v>
      </c>
      <c r="J14" s="172">
        <f>'30.Det.Industry'!J18</f>
        <v>63647</v>
      </c>
      <c r="K14" s="172">
        <f>'30.Det.Industry'!K18</f>
        <v>352817</v>
      </c>
      <c r="N14"/>
      <c r="O14"/>
      <c r="P14"/>
      <c r="Q14"/>
      <c r="R14"/>
      <c r="S14"/>
      <c r="T14"/>
      <c r="U14"/>
      <c r="V14"/>
      <c r="W14"/>
    </row>
    <row r="15" spans="1:23" ht="9" customHeight="1" x14ac:dyDescent="0.2">
      <c r="A15" s="31" t="s">
        <v>232</v>
      </c>
      <c r="B15" s="172">
        <f>'30.Det.Industry'!B19</f>
        <v>16401998</v>
      </c>
      <c r="C15" s="172">
        <f>'30.Det.Industry'!C19</f>
        <v>3615945</v>
      </c>
      <c r="D15" s="172"/>
      <c r="E15" s="172">
        <f>'30.Det.Industry'!E19</f>
        <v>967125</v>
      </c>
      <c r="F15" s="172">
        <f>'30.Det.Industry'!F19</f>
        <v>996158</v>
      </c>
      <c r="G15" s="172">
        <f>'30.Det.Industry'!G19</f>
        <v>267241</v>
      </c>
      <c r="H15" s="172">
        <f>'30.Det.Industry'!H19</f>
        <v>341520</v>
      </c>
      <c r="I15" s="172">
        <f>'30.Det.Industry'!I19</f>
        <v>269484</v>
      </c>
      <c r="J15" s="172">
        <f>'30.Det.Industry'!J19</f>
        <v>114600</v>
      </c>
      <c r="K15" s="172">
        <f>'30.Det.Industry'!K19</f>
        <v>659817</v>
      </c>
      <c r="N15"/>
      <c r="O15"/>
      <c r="P15"/>
      <c r="Q15"/>
      <c r="R15"/>
      <c r="S15"/>
      <c r="T15"/>
      <c r="U15"/>
      <c r="V15"/>
      <c r="W15"/>
    </row>
    <row r="16" spans="1:23" ht="18.75" customHeight="1" x14ac:dyDescent="0.2">
      <c r="A16" s="31" t="s">
        <v>233</v>
      </c>
      <c r="B16" s="172">
        <f>'30.Det.Industry'!B20</f>
        <v>35245079</v>
      </c>
      <c r="C16" s="172">
        <f>'30.Det.Industry'!C20</f>
        <v>5356877</v>
      </c>
      <c r="D16" s="172"/>
      <c r="E16" s="172">
        <f>'30.Det.Industry'!E20</f>
        <v>731454</v>
      </c>
      <c r="F16" s="172">
        <f>'30.Det.Industry'!F20</f>
        <v>1671671</v>
      </c>
      <c r="G16" s="172">
        <f>'30.Det.Industry'!G20</f>
        <v>746557</v>
      </c>
      <c r="H16" s="172">
        <f>'30.Det.Industry'!H20</f>
        <v>279156</v>
      </c>
      <c r="I16" s="172">
        <f>'30.Det.Industry'!I20</f>
        <v>403727</v>
      </c>
      <c r="J16" s="172">
        <f>'30.Det.Industry'!J20</f>
        <v>233536</v>
      </c>
      <c r="K16" s="172">
        <f>'30.Det.Industry'!K20</f>
        <v>1290776</v>
      </c>
      <c r="N16"/>
      <c r="O16"/>
      <c r="P16"/>
      <c r="Q16"/>
      <c r="R16"/>
      <c r="S16"/>
      <c r="T16"/>
      <c r="U16"/>
      <c r="V16"/>
      <c r="W16"/>
    </row>
    <row r="17" spans="1:23" ht="18.75" customHeight="1" x14ac:dyDescent="0.2">
      <c r="A17" s="31" t="s">
        <v>410</v>
      </c>
      <c r="B17" s="172">
        <f>'30.Det.Industry'!B21</f>
        <v>15626070</v>
      </c>
      <c r="C17" s="172">
        <f>'30.Det.Industry'!C21</f>
        <v>3507257</v>
      </c>
      <c r="D17" s="172"/>
      <c r="E17" s="172">
        <f>'30.Det.Industry'!E21</f>
        <v>1304226</v>
      </c>
      <c r="F17" s="172">
        <f>'30.Det.Industry'!F21</f>
        <v>826276</v>
      </c>
      <c r="G17" s="172">
        <f>'30.Det.Industry'!G21</f>
        <v>264150</v>
      </c>
      <c r="H17" s="172">
        <f>'30.Det.Industry'!H21</f>
        <v>356273</v>
      </c>
      <c r="I17" s="172">
        <f>'30.Det.Industry'!I21</f>
        <v>230074</v>
      </c>
      <c r="J17" s="172">
        <f>'30.Det.Industry'!J21</f>
        <v>99115</v>
      </c>
      <c r="K17" s="172">
        <f>'30.Det.Industry'!K21</f>
        <v>427143</v>
      </c>
      <c r="N17"/>
      <c r="O17"/>
      <c r="P17"/>
      <c r="Q17"/>
      <c r="R17"/>
      <c r="S17"/>
      <c r="T17"/>
      <c r="U17"/>
      <c r="V17"/>
      <c r="W17"/>
    </row>
    <row r="18" spans="1:23" ht="18.75" customHeight="1" x14ac:dyDescent="0.2">
      <c r="A18" s="31" t="s">
        <v>234</v>
      </c>
      <c r="B18" s="172">
        <f>'30.Det.Industry'!B22</f>
        <v>7172049</v>
      </c>
      <c r="C18" s="172">
        <f>'30.Det.Industry'!C22</f>
        <v>1916345</v>
      </c>
      <c r="D18" s="172"/>
      <c r="E18" s="172">
        <f>'30.Det.Industry'!E22</f>
        <v>562507</v>
      </c>
      <c r="F18" s="172">
        <f>'30.Det.Industry'!F22</f>
        <v>472421</v>
      </c>
      <c r="G18" s="172">
        <f>'30.Det.Industry'!G22</f>
        <v>169753</v>
      </c>
      <c r="H18" s="172">
        <f>'30.Det.Industry'!H22</f>
        <v>235314</v>
      </c>
      <c r="I18" s="172">
        <f>'30.Det.Industry'!I22</f>
        <v>171044</v>
      </c>
      <c r="J18" s="172">
        <f>'30.Det.Industry'!J22</f>
        <v>51061</v>
      </c>
      <c r="K18" s="172">
        <f>'30.Det.Industry'!K22</f>
        <v>254245</v>
      </c>
      <c r="N18"/>
      <c r="O18"/>
      <c r="P18"/>
      <c r="Q18"/>
      <c r="R18"/>
      <c r="S18"/>
      <c r="T18"/>
      <c r="U18"/>
      <c r="V18"/>
      <c r="W18"/>
    </row>
    <row r="19" spans="1:23" ht="9" customHeight="1" x14ac:dyDescent="0.2">
      <c r="A19" s="31" t="s">
        <v>235</v>
      </c>
      <c r="B19" s="172">
        <f>'30.Det.Industry'!B23</f>
        <v>7870839</v>
      </c>
      <c r="C19" s="172">
        <f>'30.Det.Industry'!C23</f>
        <v>653476</v>
      </c>
      <c r="D19" s="172"/>
      <c r="E19" s="172">
        <f>'30.Det.Industry'!E23</f>
        <v>89173</v>
      </c>
      <c r="F19" s="172">
        <f>'30.Det.Industry'!F23</f>
        <v>210855</v>
      </c>
      <c r="G19" s="172">
        <f>'30.Det.Industry'!G23</f>
        <v>83589</v>
      </c>
      <c r="H19" s="172">
        <f>'30.Det.Industry'!H23</f>
        <v>36947</v>
      </c>
      <c r="I19" s="172">
        <f>'30.Det.Industry'!I23</f>
        <v>47514</v>
      </c>
      <c r="J19" s="172">
        <f>'30.Det.Industry'!J23</f>
        <v>31232</v>
      </c>
      <c r="K19" s="172">
        <f>'30.Det.Industry'!K23</f>
        <v>154166</v>
      </c>
      <c r="N19"/>
      <c r="O19"/>
      <c r="P19"/>
      <c r="Q19"/>
      <c r="R19"/>
      <c r="S19"/>
      <c r="T19"/>
      <c r="U19"/>
      <c r="V19"/>
      <c r="W19"/>
    </row>
    <row r="20" spans="1:23" ht="9" customHeight="1" x14ac:dyDescent="0.2">
      <c r="A20" s="31" t="s">
        <v>260</v>
      </c>
      <c r="B20" s="172">
        <f>'30.Det.Industry'!B24</f>
        <v>1101003</v>
      </c>
      <c r="C20" s="172">
        <f>'30.Det.Industry'!C24</f>
        <v>59275</v>
      </c>
      <c r="D20" s="172"/>
      <c r="E20" s="172">
        <f>'30.Det.Industry'!E24</f>
        <v>7958</v>
      </c>
      <c r="F20" s="172">
        <f>'30.Det.Industry'!F24</f>
        <v>21526</v>
      </c>
      <c r="G20" s="172">
        <f>'30.Det.Industry'!G24</f>
        <v>8801</v>
      </c>
      <c r="H20" s="172">
        <f>'30.Det.Industry'!H24</f>
        <v>5564</v>
      </c>
      <c r="I20" s="172">
        <f>'30.Det.Industry'!I24</f>
        <v>4585</v>
      </c>
      <c r="J20" s="172">
        <f>'30.Det.Industry'!J24</f>
        <v>1425</v>
      </c>
      <c r="K20" s="172">
        <f>'30.Det.Industry'!K24</f>
        <v>9416</v>
      </c>
      <c r="N20"/>
      <c r="O20"/>
      <c r="P20"/>
      <c r="Q20"/>
      <c r="R20"/>
      <c r="S20"/>
      <c r="T20"/>
      <c r="U20"/>
      <c r="V20"/>
      <c r="W20"/>
    </row>
    <row r="21" spans="1:23" ht="18.75" customHeight="1" thickBot="1" x14ac:dyDescent="0.25">
      <c r="A21" s="82" t="s">
        <v>51</v>
      </c>
      <c r="B21" s="172">
        <f>'30.Det.Industry'!B25</f>
        <v>2267956</v>
      </c>
      <c r="C21" s="172">
        <f>'30.Det.Industry'!C25</f>
        <v>485659</v>
      </c>
      <c r="D21" s="172"/>
      <c r="E21" s="172">
        <f>'30.Det.Industry'!E25</f>
        <v>143555</v>
      </c>
      <c r="F21" s="172">
        <f>'30.Det.Industry'!F25</f>
        <v>102767</v>
      </c>
      <c r="G21" s="172">
        <f>'30.Det.Industry'!G25</f>
        <v>77540</v>
      </c>
      <c r="H21" s="172">
        <f>'30.Det.Industry'!H25</f>
        <v>45160</v>
      </c>
      <c r="I21" s="172">
        <f>'30.Det.Industry'!I25</f>
        <v>35514</v>
      </c>
      <c r="J21" s="172">
        <f>'30.Det.Industry'!J25</f>
        <v>23890</v>
      </c>
      <c r="K21" s="172">
        <f>'30.Det.Industry'!K25</f>
        <v>57233</v>
      </c>
      <c r="N21"/>
      <c r="O21"/>
      <c r="P21"/>
      <c r="Q21"/>
      <c r="R21"/>
      <c r="S21"/>
      <c r="T21"/>
      <c r="U21"/>
      <c r="V21"/>
      <c r="W21"/>
    </row>
    <row r="22" spans="1:23" ht="9" customHeight="1" x14ac:dyDescent="0.2">
      <c r="A22" s="219" t="s">
        <v>2</v>
      </c>
      <c r="B22" s="224">
        <f>'30.Det.Industry'!B26</f>
        <v>156482940</v>
      </c>
      <c r="C22" s="224">
        <f>'30.Det.Industry'!C26</f>
        <v>29066538</v>
      </c>
      <c r="D22" s="224"/>
      <c r="E22" s="224">
        <f>'30.Det.Industry'!E26</f>
        <v>8340458</v>
      </c>
      <c r="F22" s="224">
        <f>'30.Det.Industry'!F26</f>
        <v>7337745</v>
      </c>
      <c r="G22" s="224">
        <f>'30.Det.Industry'!G26</f>
        <v>2746876</v>
      </c>
      <c r="H22" s="224">
        <f>'30.Det.Industry'!H26</f>
        <v>2494855</v>
      </c>
      <c r="I22" s="224">
        <f>'30.Det.Industry'!I26</f>
        <v>2085129</v>
      </c>
      <c r="J22" s="224">
        <f>'30.Det.Industry'!J26</f>
        <v>1032860</v>
      </c>
      <c r="K22" s="224">
        <f>'30.Det.Industry'!K26</f>
        <v>5028615</v>
      </c>
      <c r="N22"/>
      <c r="O22"/>
      <c r="P22"/>
      <c r="Q22"/>
      <c r="R22"/>
      <c r="S22"/>
      <c r="T22"/>
      <c r="U22"/>
      <c r="V22"/>
      <c r="W22"/>
    </row>
    <row r="23" spans="1:23" ht="10.5" customHeight="1" x14ac:dyDescent="0.2">
      <c r="A23" s="411"/>
      <c r="B23" s="411"/>
      <c r="C23" s="411"/>
      <c r="D23" s="411"/>
      <c r="E23" s="411"/>
      <c r="F23" s="411"/>
      <c r="G23" s="411"/>
      <c r="H23" s="411"/>
      <c r="I23" s="411"/>
      <c r="J23" s="411"/>
      <c r="K23" s="411"/>
      <c r="N23"/>
      <c r="O23"/>
      <c r="P23"/>
      <c r="Q23"/>
      <c r="R23"/>
      <c r="S23"/>
      <c r="T23"/>
      <c r="U23"/>
      <c r="V23"/>
      <c r="W23"/>
    </row>
    <row r="24" spans="1:23" x14ac:dyDescent="0.2">
      <c r="A24" s="457" t="s">
        <v>365</v>
      </c>
      <c r="B24" s="457"/>
      <c r="C24" s="457"/>
      <c r="D24" s="457"/>
      <c r="E24" s="457"/>
      <c r="F24" s="457"/>
      <c r="G24" s="457"/>
      <c r="H24" s="457"/>
      <c r="I24" s="457"/>
      <c r="J24" s="457"/>
      <c r="K24" s="457"/>
      <c r="L24" s="183"/>
    </row>
    <row r="25" spans="1:23" ht="18.75" customHeight="1" x14ac:dyDescent="0.2">
      <c r="A25" s="31" t="s">
        <v>261</v>
      </c>
      <c r="B25" s="47">
        <f>(B8/B$22)*100</f>
        <v>1.8549044387841895</v>
      </c>
      <c r="C25" s="47">
        <f t="shared" ref="C25:K25" si="0">(C8/C$22)*100</f>
        <v>2.8432901090594278</v>
      </c>
      <c r="D25" s="47"/>
      <c r="E25" s="47">
        <f t="shared" si="0"/>
        <v>8.0071022478621678</v>
      </c>
      <c r="F25" s="47">
        <f t="shared" si="0"/>
        <v>0.57423636280628454</v>
      </c>
      <c r="G25" s="47">
        <f t="shared" si="0"/>
        <v>0.43842532389521771</v>
      </c>
      <c r="H25" s="47">
        <f t="shared" si="0"/>
        <v>1.9155421858184145</v>
      </c>
      <c r="I25" s="47">
        <f t="shared" si="0"/>
        <v>0.63962469468315863</v>
      </c>
      <c r="J25" s="47">
        <f t="shared" si="0"/>
        <v>0.32443893654512712</v>
      </c>
      <c r="K25" s="47">
        <f t="shared" si="0"/>
        <v>0.79465220542833359</v>
      </c>
    </row>
    <row r="26" spans="1:23" ht="9" customHeight="1" x14ac:dyDescent="0.2">
      <c r="A26" s="31" t="s">
        <v>28</v>
      </c>
      <c r="B26" s="47">
        <f t="shared" ref="B26:C26" si="1">(B9/B$22)*100</f>
        <v>0.84938396479514</v>
      </c>
      <c r="C26" s="47">
        <f t="shared" si="1"/>
        <v>0.34189142167532988</v>
      </c>
      <c r="D26" s="157"/>
      <c r="E26" s="47">
        <f t="shared" ref="E26:K26" si="2">(E9/E$22)*100</f>
        <v>0.24992632299089571</v>
      </c>
      <c r="F26" s="47">
        <f t="shared" si="2"/>
        <v>0.38763952685736558</v>
      </c>
      <c r="G26" s="47">
        <f t="shared" si="2"/>
        <v>0.44039119348671002</v>
      </c>
      <c r="H26" s="47">
        <f t="shared" si="2"/>
        <v>0.22802928426702154</v>
      </c>
      <c r="I26" s="47">
        <f t="shared" si="2"/>
        <v>0.31700676552865553</v>
      </c>
      <c r="J26" s="47">
        <f t="shared" si="2"/>
        <v>0.45979125922196623</v>
      </c>
      <c r="K26" s="47">
        <f t="shared" si="2"/>
        <v>0.41645661877077483</v>
      </c>
    </row>
    <row r="27" spans="1:23" ht="9" customHeight="1" x14ac:dyDescent="0.2">
      <c r="A27" s="31" t="s">
        <v>29</v>
      </c>
      <c r="B27" s="47">
        <f t="shared" ref="B27:C27" si="3">(B10/B$22)*100</f>
        <v>6.051691002226824</v>
      </c>
      <c r="C27" s="47">
        <f t="shared" si="3"/>
        <v>8.2798921564033527</v>
      </c>
      <c r="D27" s="157"/>
      <c r="E27" s="47">
        <f t="shared" ref="E27:K27" si="4">(E10/E$22)*100</f>
        <v>14.986515129025287</v>
      </c>
      <c r="F27" s="47">
        <f t="shared" si="4"/>
        <v>1.9616380781834202</v>
      </c>
      <c r="G27" s="47">
        <f t="shared" si="4"/>
        <v>5.332384861930425</v>
      </c>
      <c r="H27" s="47">
        <f t="shared" si="4"/>
        <v>14.864310751526641</v>
      </c>
      <c r="I27" s="47">
        <f t="shared" si="4"/>
        <v>8.3548787628966839</v>
      </c>
      <c r="J27" s="47">
        <f t="shared" si="4"/>
        <v>4.2475262862343399</v>
      </c>
      <c r="K27" s="47">
        <f t="shared" si="4"/>
        <v>5.5163499293543055</v>
      </c>
    </row>
    <row r="28" spans="1:23" ht="18.75" customHeight="1" x14ac:dyDescent="0.2">
      <c r="A28" s="31" t="s">
        <v>229</v>
      </c>
      <c r="B28" s="47">
        <f t="shared" ref="B28:C28" si="5">(B11/B$22)*100</f>
        <v>9.6845783955746239</v>
      </c>
      <c r="C28" s="47">
        <f t="shared" si="5"/>
        <v>11.657697246228636</v>
      </c>
      <c r="D28" s="157"/>
      <c r="E28" s="47">
        <f t="shared" ref="E28:K28" si="6">(E11/E$22)*100</f>
        <v>14.259073062894148</v>
      </c>
      <c r="F28" s="47">
        <f t="shared" si="6"/>
        <v>13.089743511119561</v>
      </c>
      <c r="G28" s="47">
        <f t="shared" si="6"/>
        <v>7.4250166370815425</v>
      </c>
      <c r="H28" s="47">
        <f t="shared" si="6"/>
        <v>10.624585396746504</v>
      </c>
      <c r="I28" s="47">
        <f t="shared" si="6"/>
        <v>8.171676668445933</v>
      </c>
      <c r="J28" s="47">
        <f t="shared" si="6"/>
        <v>8.4456751156981582</v>
      </c>
      <c r="K28" s="47">
        <f t="shared" si="6"/>
        <v>10.183300968556949</v>
      </c>
    </row>
    <row r="29" spans="1:23" ht="18.75" customHeight="1" x14ac:dyDescent="0.2">
      <c r="A29" s="31" t="s">
        <v>409</v>
      </c>
      <c r="B29" s="47">
        <f t="shared" ref="B29:C29" si="7">(B12/B$22)*100</f>
        <v>18.452541855361357</v>
      </c>
      <c r="C29" s="47">
        <f t="shared" si="7"/>
        <v>16.672439628001108</v>
      </c>
      <c r="D29" s="157"/>
      <c r="E29" s="47">
        <f t="shared" ref="E29:K29" si="8">(E12/E$22)*100</f>
        <v>14.009170719401739</v>
      </c>
      <c r="F29" s="47">
        <f t="shared" si="8"/>
        <v>16.667109582030992</v>
      </c>
      <c r="G29" s="47">
        <f t="shared" si="8"/>
        <v>20.497503345618806</v>
      </c>
      <c r="H29" s="47">
        <f t="shared" si="8"/>
        <v>16.000849748782993</v>
      </c>
      <c r="I29" s="47">
        <f t="shared" si="8"/>
        <v>18.207602503250399</v>
      </c>
      <c r="J29" s="47">
        <f t="shared" si="8"/>
        <v>24.895435973897719</v>
      </c>
      <c r="K29" s="47">
        <f t="shared" si="8"/>
        <v>17.015738926125781</v>
      </c>
    </row>
    <row r="30" spans="1:23" ht="9" customHeight="1" x14ac:dyDescent="0.2">
      <c r="A30" s="194" t="s">
        <v>230</v>
      </c>
      <c r="B30" s="47">
        <f t="shared" ref="B30:C30" si="9">(B13/B$22)*100</f>
        <v>2.0831082289225904</v>
      </c>
      <c r="C30" s="47">
        <f t="shared" si="9"/>
        <v>1.5588509371153869</v>
      </c>
      <c r="D30" s="157"/>
      <c r="E30" s="47">
        <f t="shared" ref="E30:K30" si="10">(E13/E$22)*100</f>
        <v>0.68420703035732577</v>
      </c>
      <c r="F30" s="47">
        <f t="shared" si="10"/>
        <v>2.0981786638810696</v>
      </c>
      <c r="G30" s="47">
        <f t="shared" si="10"/>
        <v>1.4782247178249037</v>
      </c>
      <c r="H30" s="47">
        <f t="shared" si="10"/>
        <v>0.96077727964150217</v>
      </c>
      <c r="I30" s="47">
        <f t="shared" si="10"/>
        <v>2.0391544120291836</v>
      </c>
      <c r="J30" s="47">
        <f t="shared" si="10"/>
        <v>1.7442828650543152</v>
      </c>
      <c r="K30" s="47">
        <f t="shared" si="10"/>
        <v>2.3260679133320012</v>
      </c>
    </row>
    <row r="31" spans="1:23" ht="18.75" customHeight="1" x14ac:dyDescent="0.2">
      <c r="A31" s="31" t="s">
        <v>231</v>
      </c>
      <c r="B31" s="47">
        <f t="shared" ref="B31:C31" si="11">(B14/B$22)*100</f>
        <v>6.267028214066019</v>
      </c>
      <c r="C31" s="47">
        <f t="shared" si="11"/>
        <v>4.9937491695777467</v>
      </c>
      <c r="D31" s="157"/>
      <c r="E31" s="47">
        <f t="shared" ref="E31:K31" si="12">(E14/E$22)*100</f>
        <v>2.1710438443548306</v>
      </c>
      <c r="F31" s="47">
        <f t="shared" si="12"/>
        <v>6.5975309853367765</v>
      </c>
      <c r="G31" s="47">
        <f t="shared" si="12"/>
        <v>5.4982096024720448</v>
      </c>
      <c r="H31" s="47">
        <f t="shared" si="12"/>
        <v>3.3013141044269103</v>
      </c>
      <c r="I31" s="47">
        <f t="shared" si="12"/>
        <v>6.5448708449213449</v>
      </c>
      <c r="J31" s="47">
        <f t="shared" si="12"/>
        <v>6.1622097864182948</v>
      </c>
      <c r="K31" s="47">
        <f t="shared" si="12"/>
        <v>7.0161863654306407</v>
      </c>
    </row>
    <row r="32" spans="1:23" ht="9" customHeight="1" x14ac:dyDescent="0.2">
      <c r="A32" s="31" t="s">
        <v>232</v>
      </c>
      <c r="B32" s="47">
        <f t="shared" ref="B32:C32" si="13">(B15/B$22)*100</f>
        <v>10.481652504739495</v>
      </c>
      <c r="C32" s="47">
        <f t="shared" si="13"/>
        <v>12.440232820296657</v>
      </c>
      <c r="D32" s="157"/>
      <c r="E32" s="47">
        <f t="shared" ref="E32:K32" si="14">(E15/E$22)*100</f>
        <v>11.595586237590309</v>
      </c>
      <c r="F32" s="47">
        <f t="shared" si="14"/>
        <v>13.575805646012501</v>
      </c>
      <c r="G32" s="47">
        <f t="shared" si="14"/>
        <v>9.7289065833332113</v>
      </c>
      <c r="H32" s="47">
        <f t="shared" si="14"/>
        <v>13.688971904178802</v>
      </c>
      <c r="I32" s="47">
        <f t="shared" si="14"/>
        <v>12.924092466221515</v>
      </c>
      <c r="J32" s="47">
        <f t="shared" si="14"/>
        <v>11.095404991964061</v>
      </c>
      <c r="K32" s="47">
        <f t="shared" si="14"/>
        <v>13.121247102830502</v>
      </c>
    </row>
    <row r="33" spans="1:11" ht="18.75" customHeight="1" x14ac:dyDescent="0.2">
      <c r="A33" s="31" t="s">
        <v>233</v>
      </c>
      <c r="B33" s="47">
        <f t="shared" ref="B33:C33" si="15">(B16/B$22)*100</f>
        <v>22.523272504977221</v>
      </c>
      <c r="C33" s="47">
        <f t="shared" si="15"/>
        <v>18.429704287452463</v>
      </c>
      <c r="D33" s="157"/>
      <c r="E33" s="47">
        <f t="shared" ref="E33:K33" si="16">(E16/E$22)*100</f>
        <v>8.7699500435108</v>
      </c>
      <c r="F33" s="47">
        <f t="shared" si="16"/>
        <v>22.781808307593138</v>
      </c>
      <c r="G33" s="47">
        <f t="shared" si="16"/>
        <v>27.178401937328079</v>
      </c>
      <c r="H33" s="47">
        <f t="shared" si="16"/>
        <v>11.189267512540809</v>
      </c>
      <c r="I33" s="47">
        <f t="shared" si="16"/>
        <v>19.362207326261348</v>
      </c>
      <c r="J33" s="47">
        <f t="shared" si="16"/>
        <v>22.610615185020237</v>
      </c>
      <c r="K33" s="47">
        <f t="shared" si="16"/>
        <v>25.668618496345413</v>
      </c>
    </row>
    <row r="34" spans="1:11" ht="18.75" customHeight="1" x14ac:dyDescent="0.2">
      <c r="A34" s="31" t="s">
        <v>410</v>
      </c>
      <c r="B34" s="47">
        <f t="shared" ref="B34:C34" si="17">(B17/B$22)*100</f>
        <v>9.9857978128478404</v>
      </c>
      <c r="C34" s="47">
        <f t="shared" si="17"/>
        <v>12.066304559559175</v>
      </c>
      <c r="D34" s="157"/>
      <c r="E34" s="47">
        <f t="shared" ref="E34:K34" si="18">(E17/E$22)*100</f>
        <v>15.637342697487355</v>
      </c>
      <c r="F34" s="47">
        <f t="shared" si="18"/>
        <v>11.260625709942223</v>
      </c>
      <c r="G34" s="47">
        <f t="shared" si="18"/>
        <v>9.6163787517164945</v>
      </c>
      <c r="H34" s="47">
        <f t="shared" si="18"/>
        <v>14.280308875666121</v>
      </c>
      <c r="I34" s="47">
        <f t="shared" si="18"/>
        <v>11.034041538916776</v>
      </c>
      <c r="J34" s="47">
        <f t="shared" si="18"/>
        <v>9.5961698584512902</v>
      </c>
      <c r="K34" s="47">
        <f t="shared" si="18"/>
        <v>8.4942474220038715</v>
      </c>
    </row>
    <row r="35" spans="1:11" ht="18.75" customHeight="1" x14ac:dyDescent="0.2">
      <c r="A35" s="31" t="s">
        <v>234</v>
      </c>
      <c r="B35" s="47">
        <f t="shared" ref="B35:C35" si="19">(B18/B$22)*100</f>
        <v>4.5832785350275245</v>
      </c>
      <c r="C35" s="47">
        <f t="shared" si="19"/>
        <v>6.5929592303011804</v>
      </c>
      <c r="D35" s="157"/>
      <c r="E35" s="47">
        <f t="shared" ref="E35:K35" si="20">(E18/E$22)*100</f>
        <v>6.7443178779870356</v>
      </c>
      <c r="F35" s="47">
        <f t="shared" si="20"/>
        <v>6.4382313639953423</v>
      </c>
      <c r="G35" s="47">
        <f t="shared" si="20"/>
        <v>6.1798566808257815</v>
      </c>
      <c r="H35" s="47">
        <f t="shared" si="20"/>
        <v>9.4319709963104064</v>
      </c>
      <c r="I35" s="47">
        <f t="shared" si="20"/>
        <v>8.2030416343545181</v>
      </c>
      <c r="J35" s="47">
        <f t="shared" si="20"/>
        <v>4.943651608155994</v>
      </c>
      <c r="K35" s="47">
        <f t="shared" si="20"/>
        <v>5.0559647139421093</v>
      </c>
    </row>
    <row r="36" spans="1:11" ht="9" customHeight="1" x14ac:dyDescent="0.2">
      <c r="A36" s="31" t="s">
        <v>235</v>
      </c>
      <c r="B36" s="47">
        <f t="shared" ref="B36:C36" si="21">(B19/B$22)*100</f>
        <v>5.0298383964411713</v>
      </c>
      <c r="C36" s="47">
        <f t="shared" si="21"/>
        <v>2.2482071996327875</v>
      </c>
      <c r="D36" s="157"/>
      <c r="E36" s="47">
        <f t="shared" ref="E36:K36" si="22">(E19/E$22)*100</f>
        <v>1.0691619093339959</v>
      </c>
      <c r="F36" s="47">
        <f t="shared" si="22"/>
        <v>2.8735667429162501</v>
      </c>
      <c r="G36" s="47">
        <f t="shared" si="22"/>
        <v>3.0430569126527733</v>
      </c>
      <c r="H36" s="47">
        <f t="shared" si="22"/>
        <v>1.4809277493080759</v>
      </c>
      <c r="I36" s="47">
        <f t="shared" si="22"/>
        <v>2.2787079360557549</v>
      </c>
      <c r="J36" s="47">
        <f t="shared" si="22"/>
        <v>3.0238367252096121</v>
      </c>
      <c r="K36" s="47">
        <f t="shared" si="22"/>
        <v>3.0657745721237357</v>
      </c>
    </row>
    <row r="37" spans="1:11" ht="9" customHeight="1" x14ac:dyDescent="0.2">
      <c r="A37" s="31" t="s">
        <v>260</v>
      </c>
      <c r="B37" s="47">
        <f t="shared" ref="B37:C37" si="23">(B20/B$22)*100</f>
        <v>0.70359299230957695</v>
      </c>
      <c r="C37" s="47">
        <f t="shared" si="23"/>
        <v>0.20392865500528479</v>
      </c>
      <c r="D37" s="157"/>
      <c r="E37" s="47">
        <f t="shared" ref="E37:K37" si="24">(E20/E$22)*100</f>
        <v>9.5414424483643456E-2</v>
      </c>
      <c r="F37" s="47">
        <f t="shared" si="24"/>
        <v>0.29335988099886273</v>
      </c>
      <c r="G37" s="47">
        <f t="shared" si="24"/>
        <v>0.32040033842080967</v>
      </c>
      <c r="H37" s="47">
        <f t="shared" si="24"/>
        <v>0.22301897304652976</v>
      </c>
      <c r="I37" s="47">
        <f t="shared" si="24"/>
        <v>0.21989047200436998</v>
      </c>
      <c r="J37" s="47">
        <f t="shared" si="24"/>
        <v>0.13796642332939604</v>
      </c>
      <c r="K37" s="47">
        <f t="shared" si="24"/>
        <v>0.18724837753536511</v>
      </c>
    </row>
    <row r="38" spans="1:11" ht="18.75" customHeight="1" thickBot="1" x14ac:dyDescent="0.25">
      <c r="A38" s="82" t="s">
        <v>51</v>
      </c>
      <c r="B38" s="47">
        <f t="shared" ref="B38:C38" si="25">(B21/B$22)*100</f>
        <v>1.449331153926428</v>
      </c>
      <c r="C38" s="47">
        <f t="shared" si="25"/>
        <v>1.6708525796914651</v>
      </c>
      <c r="D38" s="157"/>
      <c r="E38" s="47">
        <f t="shared" ref="E38:K38" si="26">(E21/E$22)*100</f>
        <v>1.7211884527204619</v>
      </c>
      <c r="F38" s="47">
        <f t="shared" si="26"/>
        <v>1.4005256383262161</v>
      </c>
      <c r="G38" s="47">
        <f t="shared" si="26"/>
        <v>2.8228431134132008</v>
      </c>
      <c r="H38" s="47">
        <f t="shared" si="26"/>
        <v>1.8101252377392674</v>
      </c>
      <c r="I38" s="47">
        <f t="shared" si="26"/>
        <v>1.7032039744303589</v>
      </c>
      <c r="J38" s="47">
        <f t="shared" si="26"/>
        <v>2.3129949847994888</v>
      </c>
      <c r="K38" s="47">
        <f t="shared" si="26"/>
        <v>1.1381463882202156</v>
      </c>
    </row>
    <row r="39" spans="1:11" ht="9" customHeight="1" x14ac:dyDescent="0.2">
      <c r="A39" s="80" t="s">
        <v>2</v>
      </c>
      <c r="B39" s="92">
        <f t="shared" ref="B39:C39" si="27">(B22/B$22)*100</f>
        <v>100</v>
      </c>
      <c r="C39" s="92">
        <f t="shared" si="27"/>
        <v>100</v>
      </c>
      <c r="D39" s="157"/>
      <c r="E39" s="92">
        <f t="shared" ref="E39:K39" si="28">(E22/E$22)*100</f>
        <v>100</v>
      </c>
      <c r="F39" s="92">
        <f t="shared" si="28"/>
        <v>100</v>
      </c>
      <c r="G39" s="92">
        <f t="shared" si="28"/>
        <v>100</v>
      </c>
      <c r="H39" s="92">
        <f t="shared" si="28"/>
        <v>100</v>
      </c>
      <c r="I39" s="92">
        <f t="shared" si="28"/>
        <v>100</v>
      </c>
      <c r="J39" s="92">
        <f t="shared" si="28"/>
        <v>100</v>
      </c>
      <c r="K39" s="92">
        <f t="shared" si="28"/>
        <v>100</v>
      </c>
    </row>
    <row r="40" spans="1:11" ht="10.5" customHeight="1" x14ac:dyDescent="0.2">
      <c r="A40" s="395" t="s">
        <v>583</v>
      </c>
      <c r="B40" s="398"/>
      <c r="C40" s="398"/>
      <c r="D40" s="398"/>
      <c r="E40" s="398"/>
      <c r="F40" s="398"/>
      <c r="G40" s="398"/>
      <c r="H40" s="398"/>
      <c r="I40" s="398"/>
      <c r="J40" s="398"/>
      <c r="K40" s="398"/>
    </row>
    <row r="41" spans="1:11" ht="10.5" customHeight="1" x14ac:dyDescent="0.2">
      <c r="A41" s="395" t="s">
        <v>576</v>
      </c>
      <c r="B41" s="398"/>
      <c r="C41" s="398"/>
      <c r="D41" s="398"/>
      <c r="E41" s="398"/>
      <c r="F41" s="398"/>
      <c r="G41" s="398"/>
      <c r="H41" s="398"/>
      <c r="I41" s="398"/>
      <c r="J41" s="398"/>
      <c r="K41" s="398"/>
    </row>
    <row r="42" spans="1:11" ht="18" customHeight="1" x14ac:dyDescent="0.15">
      <c r="A42" s="401"/>
      <c r="B42" s="401"/>
      <c r="C42" s="401"/>
      <c r="D42" s="401"/>
      <c r="E42" s="401"/>
      <c r="F42" s="401"/>
      <c r="G42" s="401"/>
      <c r="H42" s="401"/>
      <c r="I42" s="401"/>
      <c r="J42" s="401"/>
      <c r="K42" s="401"/>
    </row>
    <row r="43" spans="1:11" x14ac:dyDescent="0.2">
      <c r="A43" s="117"/>
      <c r="B43" s="169"/>
      <c r="C43" s="169"/>
      <c r="D43" s="169"/>
      <c r="E43" s="169"/>
      <c r="F43" s="169"/>
      <c r="G43" s="169"/>
      <c r="H43" s="169"/>
      <c r="I43" s="169"/>
      <c r="J43" s="169"/>
      <c r="K43" s="169"/>
    </row>
    <row r="44" spans="1:11" ht="12.75" customHeight="1" x14ac:dyDescent="0.2"/>
  </sheetData>
  <mergeCells count="12">
    <mergeCell ref="A42:K42"/>
    <mergeCell ref="A1:I1"/>
    <mergeCell ref="A23:K23"/>
    <mergeCell ref="A40:K40"/>
    <mergeCell ref="A41:K41"/>
    <mergeCell ref="A24:K24"/>
    <mergeCell ref="A3:K3"/>
    <mergeCell ref="A4:K4"/>
    <mergeCell ref="A5:K5"/>
    <mergeCell ref="B6:C6"/>
    <mergeCell ref="E6:K6"/>
    <mergeCell ref="A2:K2"/>
  </mergeCells>
  <phoneticPr fontId="3" type="noConversion"/>
  <pageMargins left="1.05" right="1.05" top="0.5" bottom="0.25" header="0" footer="0"/>
  <pageSetup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view="pageLayout" zoomScale="130" zoomScaleNormal="100" zoomScaleSheetLayoutView="100" zoomScalePageLayoutView="130" workbookViewId="0">
      <selection sqref="A1:K1"/>
    </sheetView>
  </sheetViews>
  <sheetFormatPr defaultRowHeight="8.25" x14ac:dyDescent="0.2"/>
  <cols>
    <col min="1" max="1" width="16.85546875" style="136" customWidth="1"/>
    <col min="2" max="2" width="7.7109375" style="136" customWidth="1"/>
    <col min="3" max="3" width="7.42578125" style="136" customWidth="1"/>
    <col min="4" max="4" width="0.7109375" style="209" customWidth="1"/>
    <col min="5" max="11" width="7" style="136" customWidth="1"/>
    <col min="12" max="13" width="5.140625" style="136" customWidth="1"/>
    <col min="14" max="16384" width="9.140625" style="136"/>
  </cols>
  <sheetData>
    <row r="1" spans="1:13" x14ac:dyDescent="0.2">
      <c r="A1" s="411" t="s">
        <v>392</v>
      </c>
      <c r="B1" s="411"/>
      <c r="C1" s="411"/>
      <c r="D1" s="411"/>
      <c r="E1" s="411"/>
      <c r="F1" s="411"/>
      <c r="G1" s="411"/>
      <c r="H1" s="411"/>
      <c r="I1" s="411"/>
      <c r="J1" s="411"/>
      <c r="K1" s="411"/>
    </row>
    <row r="2" spans="1:13" ht="12.75" customHeight="1" x14ac:dyDescent="0.2">
      <c r="A2" s="402" t="s">
        <v>481</v>
      </c>
      <c r="B2" s="402"/>
      <c r="C2" s="402"/>
      <c r="D2" s="402"/>
      <c r="E2" s="402"/>
      <c r="F2" s="402"/>
      <c r="G2" s="402"/>
      <c r="H2" s="402"/>
      <c r="I2" s="402"/>
      <c r="J2" s="402"/>
      <c r="K2" s="402"/>
    </row>
    <row r="3" spans="1:13" ht="18" customHeight="1" x14ac:dyDescent="0.2">
      <c r="A3" s="397" t="s">
        <v>533</v>
      </c>
      <c r="B3" s="397"/>
      <c r="C3" s="397"/>
      <c r="D3" s="397"/>
      <c r="E3" s="397"/>
      <c r="F3" s="397"/>
      <c r="G3" s="397"/>
      <c r="H3" s="397"/>
      <c r="I3" s="397"/>
      <c r="J3" s="397"/>
      <c r="K3" s="397"/>
      <c r="L3" s="156"/>
      <c r="M3" s="156"/>
    </row>
    <row r="4" spans="1:13" ht="7.5" customHeight="1" x14ac:dyDescent="0.2">
      <c r="A4" s="393"/>
      <c r="B4" s="393"/>
      <c r="C4" s="393"/>
      <c r="D4" s="393"/>
      <c r="E4" s="393"/>
      <c r="F4" s="393"/>
      <c r="G4" s="393"/>
      <c r="H4" s="393"/>
      <c r="I4" s="393"/>
      <c r="J4" s="393"/>
      <c r="K4" s="393"/>
      <c r="L4" s="164"/>
      <c r="M4" s="164"/>
    </row>
    <row r="5" spans="1:13" ht="18" customHeight="1" x14ac:dyDescent="0.2">
      <c r="A5" s="408" t="s">
        <v>530</v>
      </c>
      <c r="B5" s="404"/>
      <c r="C5" s="404"/>
      <c r="D5" s="404"/>
      <c r="E5" s="404"/>
      <c r="F5" s="404"/>
      <c r="G5" s="404"/>
      <c r="H5" s="404"/>
      <c r="I5" s="404"/>
      <c r="J5" s="404"/>
      <c r="K5" s="404"/>
      <c r="L5" s="116"/>
      <c r="M5" s="116"/>
    </row>
    <row r="6" spans="1:13" ht="9" customHeight="1" x14ac:dyDescent="0.2">
      <c r="A6" s="116"/>
      <c r="B6" s="453" t="s">
        <v>340</v>
      </c>
      <c r="C6" s="453"/>
      <c r="D6" s="157"/>
      <c r="E6" s="453" t="s">
        <v>353</v>
      </c>
      <c r="F6" s="453"/>
      <c r="G6" s="453"/>
      <c r="H6" s="453"/>
      <c r="I6" s="453"/>
      <c r="J6" s="453"/>
      <c r="K6" s="453"/>
      <c r="L6" s="143"/>
      <c r="M6" s="143"/>
    </row>
    <row r="7" spans="1:13" ht="18.75" customHeight="1" x14ac:dyDescent="0.15">
      <c r="A7" s="2" t="s">
        <v>47</v>
      </c>
      <c r="B7" s="119" t="s">
        <v>205</v>
      </c>
      <c r="C7" s="119" t="s">
        <v>4</v>
      </c>
      <c r="D7" s="207"/>
      <c r="E7" s="119" t="s">
        <v>63</v>
      </c>
      <c r="F7" s="119" t="s">
        <v>354</v>
      </c>
      <c r="G7" s="119" t="s">
        <v>65</v>
      </c>
      <c r="H7" s="119" t="s">
        <v>64</v>
      </c>
      <c r="I7" s="119" t="s">
        <v>66</v>
      </c>
      <c r="J7" s="119" t="s">
        <v>62</v>
      </c>
      <c r="K7" s="119" t="s">
        <v>204</v>
      </c>
      <c r="L7" s="149"/>
      <c r="M7" s="149"/>
    </row>
    <row r="8" spans="1:13" ht="18.75" customHeight="1" x14ac:dyDescent="0.2">
      <c r="A8" s="31" t="s">
        <v>240</v>
      </c>
      <c r="B8" s="172">
        <v>1951471</v>
      </c>
      <c r="C8" s="172">
        <v>741488</v>
      </c>
      <c r="D8" s="157"/>
      <c r="E8" s="172">
        <v>621119</v>
      </c>
      <c r="F8" s="172">
        <v>27525</v>
      </c>
      <c r="G8" s="172">
        <v>10550</v>
      </c>
      <c r="H8" s="172">
        <v>45090</v>
      </c>
      <c r="I8" s="172">
        <v>8769</v>
      </c>
      <c r="J8" s="172">
        <v>1914</v>
      </c>
      <c r="K8" s="172">
        <v>26521</v>
      </c>
    </row>
    <row r="9" spans="1:13" ht="9" customHeight="1" x14ac:dyDescent="0.2">
      <c r="A9" s="31" t="s">
        <v>27</v>
      </c>
      <c r="B9" s="172">
        <v>951138</v>
      </c>
      <c r="C9" s="172">
        <v>84958</v>
      </c>
      <c r="D9" s="157"/>
      <c r="E9" s="172">
        <v>46710</v>
      </c>
      <c r="F9" s="172">
        <v>14611</v>
      </c>
      <c r="G9" s="172">
        <v>1493</v>
      </c>
      <c r="H9" s="172">
        <v>2700</v>
      </c>
      <c r="I9" s="172">
        <v>4568</v>
      </c>
      <c r="J9" s="172">
        <v>1437</v>
      </c>
      <c r="K9" s="172">
        <v>13439</v>
      </c>
    </row>
    <row r="10" spans="1:13" ht="9" customHeight="1" x14ac:dyDescent="0.2">
      <c r="A10" s="31" t="s">
        <v>28</v>
      </c>
      <c r="B10" s="172">
        <v>1329141</v>
      </c>
      <c r="C10" s="172">
        <v>99376</v>
      </c>
      <c r="D10" s="157"/>
      <c r="E10" s="172">
        <v>20845</v>
      </c>
      <c r="F10" s="172">
        <v>28444</v>
      </c>
      <c r="G10" s="172">
        <v>12097</v>
      </c>
      <c r="H10" s="172">
        <v>5689</v>
      </c>
      <c r="I10" s="172">
        <v>6610</v>
      </c>
      <c r="J10" s="172">
        <v>4749</v>
      </c>
      <c r="K10" s="172">
        <v>20942</v>
      </c>
    </row>
    <row r="11" spans="1:13" ht="9" customHeight="1" x14ac:dyDescent="0.2">
      <c r="A11" s="31" t="s">
        <v>29</v>
      </c>
      <c r="B11" s="172">
        <v>9469864</v>
      </c>
      <c r="C11" s="172">
        <v>2406678</v>
      </c>
      <c r="D11" s="157"/>
      <c r="E11" s="172">
        <v>1249944</v>
      </c>
      <c r="F11" s="172">
        <v>143940</v>
      </c>
      <c r="G11" s="172">
        <v>146474</v>
      </c>
      <c r="H11" s="172">
        <v>370843</v>
      </c>
      <c r="I11" s="172">
        <v>174210</v>
      </c>
      <c r="J11" s="172">
        <v>43871</v>
      </c>
      <c r="K11" s="172">
        <v>277396</v>
      </c>
    </row>
    <row r="12" spans="1:13" ht="18.75" customHeight="1" x14ac:dyDescent="0.2">
      <c r="A12" s="31" t="s">
        <v>430</v>
      </c>
      <c r="B12" s="172">
        <v>5718857</v>
      </c>
      <c r="C12" s="172">
        <v>1487883</v>
      </c>
      <c r="D12" s="157"/>
      <c r="E12" s="172">
        <v>617758</v>
      </c>
      <c r="F12" s="172">
        <v>328600</v>
      </c>
      <c r="G12" s="172">
        <v>103019</v>
      </c>
      <c r="H12" s="172">
        <v>149054</v>
      </c>
      <c r="I12" s="172">
        <v>75502</v>
      </c>
      <c r="J12" s="172">
        <v>34268</v>
      </c>
      <c r="K12" s="172">
        <v>179682</v>
      </c>
    </row>
    <row r="13" spans="1:13" ht="9" customHeight="1" x14ac:dyDescent="0.2">
      <c r="A13" s="31" t="s">
        <v>241</v>
      </c>
      <c r="B13" s="172">
        <v>9435856</v>
      </c>
      <c r="C13" s="172">
        <v>1900606</v>
      </c>
      <c r="D13" s="157"/>
      <c r="E13" s="172">
        <v>571514</v>
      </c>
      <c r="F13" s="172">
        <v>631892</v>
      </c>
      <c r="G13" s="172">
        <v>100937</v>
      </c>
      <c r="H13" s="172">
        <v>116014</v>
      </c>
      <c r="I13" s="172">
        <v>94888</v>
      </c>
      <c r="J13" s="172">
        <v>52964</v>
      </c>
      <c r="K13" s="172">
        <v>332397</v>
      </c>
    </row>
    <row r="14" spans="1:13" ht="9" customHeight="1" x14ac:dyDescent="0.2">
      <c r="A14" s="31" t="s">
        <v>242</v>
      </c>
      <c r="B14" s="172">
        <v>3755571</v>
      </c>
      <c r="C14" s="172">
        <v>810254</v>
      </c>
      <c r="D14" s="157"/>
      <c r="E14" s="172">
        <v>256519</v>
      </c>
      <c r="F14" s="172">
        <v>200537</v>
      </c>
      <c r="G14" s="172">
        <v>69307</v>
      </c>
      <c r="H14" s="172">
        <v>73086</v>
      </c>
      <c r="I14" s="172">
        <v>65778</v>
      </c>
      <c r="J14" s="172">
        <v>35058</v>
      </c>
      <c r="K14" s="172">
        <v>109969</v>
      </c>
    </row>
    <row r="15" spans="1:13" ht="9" customHeight="1" x14ac:dyDescent="0.2">
      <c r="A15" s="31" t="s">
        <v>243</v>
      </c>
      <c r="B15" s="172">
        <v>19090364</v>
      </c>
      <c r="C15" s="172">
        <v>2865360</v>
      </c>
      <c r="D15" s="157"/>
      <c r="E15" s="172">
        <v>661557</v>
      </c>
      <c r="F15" s="172">
        <v>779539</v>
      </c>
      <c r="G15" s="172">
        <v>314369</v>
      </c>
      <c r="H15" s="172">
        <v>225439</v>
      </c>
      <c r="I15" s="172">
        <v>209013</v>
      </c>
      <c r="J15" s="172">
        <v>175961</v>
      </c>
      <c r="K15" s="172">
        <v>499482</v>
      </c>
    </row>
    <row r="16" spans="1:13" ht="9" customHeight="1" x14ac:dyDescent="0.2">
      <c r="A16" s="194" t="s">
        <v>244</v>
      </c>
      <c r="B16" s="172">
        <v>6029145</v>
      </c>
      <c r="C16" s="172">
        <v>1170487</v>
      </c>
      <c r="D16" s="157"/>
      <c r="E16" s="172">
        <v>250353</v>
      </c>
      <c r="F16" s="172">
        <v>242914</v>
      </c>
      <c r="G16" s="172">
        <v>179365</v>
      </c>
      <c r="H16" s="172">
        <v>100673</v>
      </c>
      <c r="I16" s="172">
        <v>104861</v>
      </c>
      <c r="J16" s="172">
        <v>46116</v>
      </c>
      <c r="K16" s="172">
        <v>246205</v>
      </c>
    </row>
    <row r="17" spans="1:13" ht="9" customHeight="1" x14ac:dyDescent="0.2">
      <c r="A17" s="194" t="s">
        <v>230</v>
      </c>
      <c r="B17" s="172">
        <v>3259709</v>
      </c>
      <c r="C17" s="172">
        <v>453104</v>
      </c>
      <c r="D17" s="157"/>
      <c r="E17" s="172">
        <v>57066</v>
      </c>
      <c r="F17" s="172">
        <v>153959</v>
      </c>
      <c r="G17" s="172">
        <v>40605</v>
      </c>
      <c r="H17" s="172">
        <v>23970</v>
      </c>
      <c r="I17" s="172">
        <v>42519</v>
      </c>
      <c r="J17" s="172">
        <v>18016</v>
      </c>
      <c r="K17" s="172">
        <v>116969</v>
      </c>
    </row>
    <row r="18" spans="1:13" ht="18.75" customHeight="1" x14ac:dyDescent="0.2">
      <c r="A18" s="31" t="s">
        <v>231</v>
      </c>
      <c r="B18" s="172">
        <v>9806830</v>
      </c>
      <c r="C18" s="172">
        <v>1451510</v>
      </c>
      <c r="D18" s="157"/>
      <c r="E18" s="172">
        <v>181075</v>
      </c>
      <c r="F18" s="172">
        <v>484110</v>
      </c>
      <c r="G18" s="172">
        <v>151029</v>
      </c>
      <c r="H18" s="172">
        <v>82363</v>
      </c>
      <c r="I18" s="172">
        <v>136469</v>
      </c>
      <c r="J18" s="172">
        <v>63647</v>
      </c>
      <c r="K18" s="172">
        <v>352817</v>
      </c>
    </row>
    <row r="19" spans="1:13" ht="27.75" customHeight="1" x14ac:dyDescent="0.2">
      <c r="A19" s="31" t="s">
        <v>413</v>
      </c>
      <c r="B19" s="172">
        <v>16401998</v>
      </c>
      <c r="C19" s="172">
        <v>3615945</v>
      </c>
      <c r="D19" s="157"/>
      <c r="E19" s="172">
        <v>967125</v>
      </c>
      <c r="F19" s="172">
        <v>996158</v>
      </c>
      <c r="G19" s="172">
        <v>267241</v>
      </c>
      <c r="H19" s="172">
        <v>341520</v>
      </c>
      <c r="I19" s="172">
        <v>269484</v>
      </c>
      <c r="J19" s="172">
        <v>114600</v>
      </c>
      <c r="K19" s="172">
        <v>659817</v>
      </c>
    </row>
    <row r="20" spans="1:13" ht="18.75" customHeight="1" x14ac:dyDescent="0.2">
      <c r="A20" s="31" t="s">
        <v>233</v>
      </c>
      <c r="B20" s="172">
        <v>35245079</v>
      </c>
      <c r="C20" s="172">
        <v>5356877</v>
      </c>
      <c r="D20" s="157"/>
      <c r="E20" s="172">
        <v>731454</v>
      </c>
      <c r="F20" s="172">
        <v>1671671</v>
      </c>
      <c r="G20" s="172">
        <v>746557</v>
      </c>
      <c r="H20" s="172">
        <v>279156</v>
      </c>
      <c r="I20" s="172">
        <v>403727</v>
      </c>
      <c r="J20" s="172">
        <v>233536</v>
      </c>
      <c r="K20" s="172">
        <v>1290776</v>
      </c>
    </row>
    <row r="21" spans="1:13" ht="27.75" customHeight="1" x14ac:dyDescent="0.2">
      <c r="A21" s="31" t="s">
        <v>329</v>
      </c>
      <c r="B21" s="172">
        <v>15626070</v>
      </c>
      <c r="C21" s="172">
        <v>3507257</v>
      </c>
      <c r="D21" s="157"/>
      <c r="E21" s="172">
        <v>1304226</v>
      </c>
      <c r="F21" s="172">
        <v>826276</v>
      </c>
      <c r="G21" s="172">
        <v>264150</v>
      </c>
      <c r="H21" s="172">
        <v>356273</v>
      </c>
      <c r="I21" s="172">
        <v>230074</v>
      </c>
      <c r="J21" s="172">
        <v>99115</v>
      </c>
      <c r="K21" s="172">
        <v>427143</v>
      </c>
    </row>
    <row r="22" spans="1:13" ht="18.75" customHeight="1" x14ac:dyDescent="0.2">
      <c r="A22" s="31" t="s">
        <v>234</v>
      </c>
      <c r="B22" s="172">
        <v>7172049</v>
      </c>
      <c r="C22" s="172">
        <v>1916345</v>
      </c>
      <c r="D22" s="157"/>
      <c r="E22" s="172">
        <v>562507</v>
      </c>
      <c r="F22" s="172">
        <v>472421</v>
      </c>
      <c r="G22" s="172">
        <v>169753</v>
      </c>
      <c r="H22" s="172">
        <v>235314</v>
      </c>
      <c r="I22" s="172">
        <v>171044</v>
      </c>
      <c r="J22" s="172">
        <v>51061</v>
      </c>
      <c r="K22" s="172">
        <v>254245</v>
      </c>
      <c r="L22" s="136" t="s">
        <v>245</v>
      </c>
    </row>
    <row r="23" spans="1:13" ht="9" customHeight="1" x14ac:dyDescent="0.2">
      <c r="A23" s="31" t="s">
        <v>235</v>
      </c>
      <c r="B23" s="172">
        <v>7870839</v>
      </c>
      <c r="C23" s="172">
        <v>653476</v>
      </c>
      <c r="D23" s="157"/>
      <c r="E23" s="172">
        <v>89173</v>
      </c>
      <c r="F23" s="172">
        <v>210855</v>
      </c>
      <c r="G23" s="172">
        <v>83589</v>
      </c>
      <c r="H23" s="172">
        <v>36947</v>
      </c>
      <c r="I23" s="172">
        <v>47514</v>
      </c>
      <c r="J23" s="172">
        <v>31232</v>
      </c>
      <c r="K23" s="172">
        <v>154166</v>
      </c>
    </row>
    <row r="24" spans="1:13" ht="9" customHeight="1" x14ac:dyDescent="0.2">
      <c r="A24" s="31" t="s">
        <v>260</v>
      </c>
      <c r="B24" s="172">
        <v>1101003</v>
      </c>
      <c r="C24" s="172">
        <v>59275</v>
      </c>
      <c r="D24" s="157"/>
      <c r="E24" s="172">
        <v>7958</v>
      </c>
      <c r="F24" s="172">
        <v>21526</v>
      </c>
      <c r="G24" s="172">
        <v>8801</v>
      </c>
      <c r="H24" s="172">
        <v>5564</v>
      </c>
      <c r="I24" s="172">
        <v>4585</v>
      </c>
      <c r="J24" s="172">
        <v>1425</v>
      </c>
      <c r="K24" s="172">
        <v>9416</v>
      </c>
      <c r="L24" s="184"/>
      <c r="M24" s="184"/>
    </row>
    <row r="25" spans="1:13" ht="18.75" customHeight="1" thickBot="1" x14ac:dyDescent="0.25">
      <c r="A25" s="82" t="s">
        <v>51</v>
      </c>
      <c r="B25" s="172">
        <v>2267956</v>
      </c>
      <c r="C25" s="172">
        <v>485659</v>
      </c>
      <c r="D25" s="157"/>
      <c r="E25" s="172">
        <v>143555</v>
      </c>
      <c r="F25" s="172">
        <v>102767</v>
      </c>
      <c r="G25" s="172">
        <v>77540</v>
      </c>
      <c r="H25" s="172">
        <v>45160</v>
      </c>
      <c r="I25" s="172">
        <v>35514</v>
      </c>
      <c r="J25" s="172">
        <v>23890</v>
      </c>
      <c r="K25" s="172">
        <v>57233</v>
      </c>
    </row>
    <row r="26" spans="1:13" ht="9" customHeight="1" x14ac:dyDescent="0.2">
      <c r="A26" s="219" t="s">
        <v>2</v>
      </c>
      <c r="B26" s="224">
        <v>156482940</v>
      </c>
      <c r="C26" s="224">
        <v>29066538</v>
      </c>
      <c r="D26" s="157"/>
      <c r="E26" s="224">
        <v>8340458</v>
      </c>
      <c r="F26" s="224">
        <v>7337745</v>
      </c>
      <c r="G26" s="224">
        <v>2746876</v>
      </c>
      <c r="H26" s="224">
        <v>2494855</v>
      </c>
      <c r="I26" s="224">
        <v>2085129</v>
      </c>
      <c r="J26" s="224">
        <v>1032860</v>
      </c>
      <c r="K26" s="224">
        <v>5028615</v>
      </c>
    </row>
    <row r="27" spans="1:13" ht="9" customHeight="1" x14ac:dyDescent="0.2">
      <c r="A27" s="459"/>
      <c r="B27" s="459"/>
      <c r="C27" s="459"/>
      <c r="D27" s="459"/>
      <c r="E27" s="459"/>
      <c r="F27" s="459"/>
      <c r="G27" s="459"/>
      <c r="H27" s="459"/>
      <c r="I27" s="459"/>
      <c r="J27" s="459"/>
      <c r="K27" s="459"/>
      <c r="L27" s="156"/>
      <c r="M27" s="156"/>
    </row>
    <row r="28" spans="1:13" ht="9" customHeight="1" x14ac:dyDescent="0.2">
      <c r="A28" s="457" t="s">
        <v>365</v>
      </c>
      <c r="B28" s="457"/>
      <c r="C28" s="457"/>
      <c r="D28" s="457"/>
      <c r="E28" s="457"/>
      <c r="F28" s="457"/>
      <c r="G28" s="457"/>
      <c r="H28" s="457"/>
      <c r="I28" s="457"/>
      <c r="J28" s="457"/>
      <c r="K28" s="457"/>
      <c r="L28" s="183"/>
      <c r="M28" s="183"/>
    </row>
    <row r="29" spans="1:13" ht="18.75" customHeight="1" x14ac:dyDescent="0.2">
      <c r="A29" s="31" t="s">
        <v>240</v>
      </c>
      <c r="B29" s="47">
        <f>(B8/B$26)*100</f>
        <v>1.2470822697988675</v>
      </c>
      <c r="C29" s="47">
        <f t="shared" ref="C29:K29" si="0">(C8/C$26)*100</f>
        <v>2.5510021179680908</v>
      </c>
      <c r="D29" s="47"/>
      <c r="E29" s="47">
        <f t="shared" si="0"/>
        <v>7.4470610606755656</v>
      </c>
      <c r="F29" s="47">
        <f t="shared" si="0"/>
        <v>0.37511524317075612</v>
      </c>
      <c r="G29" s="47">
        <f t="shared" si="0"/>
        <v>0.38407267018969915</v>
      </c>
      <c r="H29" s="47">
        <f t="shared" si="0"/>
        <v>1.8073194634557921</v>
      </c>
      <c r="I29" s="47">
        <f t="shared" si="0"/>
        <v>0.42054951995775802</v>
      </c>
      <c r="J29" s="47">
        <f t="shared" si="0"/>
        <v>0.18531069070348352</v>
      </c>
      <c r="K29" s="47">
        <f t="shared" si="0"/>
        <v>0.52740168018430522</v>
      </c>
    </row>
    <row r="30" spans="1:13" ht="9" customHeight="1" x14ac:dyDescent="0.2">
      <c r="A30" s="31" t="s">
        <v>27</v>
      </c>
      <c r="B30" s="47">
        <f t="shared" ref="B30:C30" si="1">(B9/B$26)*100</f>
        <v>0.60782216898532193</v>
      </c>
      <c r="C30" s="47">
        <f t="shared" si="1"/>
        <v>0.29228799109133669</v>
      </c>
      <c r="D30" s="157"/>
      <c r="E30" s="47">
        <f t="shared" ref="E30:K30" si="2">(E9/E$26)*100</f>
        <v>0.5600411871866029</v>
      </c>
      <c r="F30" s="47">
        <f t="shared" si="2"/>
        <v>0.19912111963552837</v>
      </c>
      <c r="G30" s="47">
        <f t="shared" si="2"/>
        <v>5.4352653705518561E-2</v>
      </c>
      <c r="H30" s="47">
        <f t="shared" si="2"/>
        <v>0.10822272236262229</v>
      </c>
      <c r="I30" s="47">
        <f t="shared" si="2"/>
        <v>0.2190751747254007</v>
      </c>
      <c r="J30" s="47">
        <f t="shared" si="2"/>
        <v>0.1391282458416436</v>
      </c>
      <c r="K30" s="47">
        <f t="shared" si="2"/>
        <v>0.26725052524402843</v>
      </c>
    </row>
    <row r="31" spans="1:13" ht="9" customHeight="1" x14ac:dyDescent="0.2">
      <c r="A31" s="31" t="s">
        <v>28</v>
      </c>
      <c r="B31" s="47">
        <f t="shared" ref="B31:C31" si="3">(B10/B$26)*100</f>
        <v>0.84938396479514</v>
      </c>
      <c r="C31" s="47">
        <f t="shared" si="3"/>
        <v>0.34189142167532988</v>
      </c>
      <c r="D31" s="157"/>
      <c r="E31" s="47">
        <f t="shared" ref="E31:K31" si="4">(E10/E$26)*100</f>
        <v>0.24992632299089571</v>
      </c>
      <c r="F31" s="47">
        <f t="shared" si="4"/>
        <v>0.38763952685736558</v>
      </c>
      <c r="G31" s="47">
        <f t="shared" si="4"/>
        <v>0.44039119348671002</v>
      </c>
      <c r="H31" s="47">
        <f t="shared" si="4"/>
        <v>0.22802928426702154</v>
      </c>
      <c r="I31" s="47">
        <f t="shared" si="4"/>
        <v>0.31700676552865553</v>
      </c>
      <c r="J31" s="47">
        <f t="shared" si="4"/>
        <v>0.45979125922196623</v>
      </c>
      <c r="K31" s="47">
        <f t="shared" si="4"/>
        <v>0.41645661877077483</v>
      </c>
    </row>
    <row r="32" spans="1:13" ht="9" customHeight="1" x14ac:dyDescent="0.2">
      <c r="A32" s="31" t="s">
        <v>29</v>
      </c>
      <c r="B32" s="47">
        <f t="shared" ref="B32:C32" si="5">(B11/B$26)*100</f>
        <v>6.051691002226824</v>
      </c>
      <c r="C32" s="47">
        <f t="shared" si="5"/>
        <v>8.2798921564033527</v>
      </c>
      <c r="D32" s="157"/>
      <c r="E32" s="47">
        <f t="shared" ref="E32:K32" si="6">(E11/E$26)*100</f>
        <v>14.986515129025287</v>
      </c>
      <c r="F32" s="47">
        <f t="shared" si="6"/>
        <v>1.9616380781834202</v>
      </c>
      <c r="G32" s="47">
        <f t="shared" si="6"/>
        <v>5.332384861930425</v>
      </c>
      <c r="H32" s="47">
        <f t="shared" si="6"/>
        <v>14.864310751526641</v>
      </c>
      <c r="I32" s="47">
        <f t="shared" si="6"/>
        <v>8.3548787628966839</v>
      </c>
      <c r="J32" s="47">
        <f t="shared" si="6"/>
        <v>4.2475262862343399</v>
      </c>
      <c r="K32" s="47">
        <f t="shared" si="6"/>
        <v>5.5163499293543055</v>
      </c>
    </row>
    <row r="33" spans="1:12" ht="18.75" customHeight="1" x14ac:dyDescent="0.2">
      <c r="A33" s="31" t="s">
        <v>430</v>
      </c>
      <c r="B33" s="47">
        <f t="shared" ref="B33:C33" si="7">(B12/B$26)*100</f>
        <v>3.6546201138603349</v>
      </c>
      <c r="C33" s="47">
        <f t="shared" si="7"/>
        <v>5.1188861913998833</v>
      </c>
      <c r="D33" s="157"/>
      <c r="E33" s="47">
        <f t="shared" ref="E33:K33" si="8">(E12/E$26)*100</f>
        <v>7.4067635134665268</v>
      </c>
      <c r="F33" s="47">
        <f t="shared" si="8"/>
        <v>4.4782150374536052</v>
      </c>
      <c r="G33" s="47">
        <f t="shared" si="8"/>
        <v>3.7504059156656506</v>
      </c>
      <c r="H33" s="47">
        <f t="shared" si="8"/>
        <v>5.9744554292734442</v>
      </c>
      <c r="I33" s="47">
        <f t="shared" si="8"/>
        <v>3.6209750092200532</v>
      </c>
      <c r="J33" s="47">
        <f t="shared" si="8"/>
        <v>3.3177778208082409</v>
      </c>
      <c r="K33" s="47">
        <f t="shared" si="8"/>
        <v>3.5731906300243708</v>
      </c>
    </row>
    <row r="34" spans="1:12" ht="9" customHeight="1" x14ac:dyDescent="0.2">
      <c r="A34" s="31" t="s">
        <v>241</v>
      </c>
      <c r="B34" s="47">
        <f t="shared" ref="B34:C34" si="9">(B13/B$26)*100</f>
        <v>6.029958281714288</v>
      </c>
      <c r="C34" s="47">
        <f t="shared" si="9"/>
        <v>6.5388110548287512</v>
      </c>
      <c r="D34" s="157"/>
      <c r="E34" s="47">
        <f t="shared" ref="E34:K34" si="10">(E13/E$26)*100</f>
        <v>6.8523095494276207</v>
      </c>
      <c r="F34" s="47">
        <f t="shared" si="10"/>
        <v>8.6115284736659561</v>
      </c>
      <c r="G34" s="47">
        <f t="shared" si="10"/>
        <v>3.6746107214158918</v>
      </c>
      <c r="H34" s="47">
        <f t="shared" si="10"/>
        <v>4.6501299674730596</v>
      </c>
      <c r="I34" s="47">
        <f t="shared" si="10"/>
        <v>4.5507016592258802</v>
      </c>
      <c r="J34" s="47">
        <f t="shared" si="10"/>
        <v>5.1278972948899177</v>
      </c>
      <c r="K34" s="47">
        <f t="shared" si="10"/>
        <v>6.6101103385325777</v>
      </c>
    </row>
    <row r="35" spans="1:12" ht="9" customHeight="1" x14ac:dyDescent="0.2">
      <c r="A35" s="31" t="s">
        <v>242</v>
      </c>
      <c r="B35" s="47">
        <f t="shared" ref="B35:C35" si="11">(B14/B$26)*100</f>
        <v>2.3999875002348499</v>
      </c>
      <c r="C35" s="47">
        <f t="shared" si="11"/>
        <v>2.7875834404496329</v>
      </c>
      <c r="D35" s="157"/>
      <c r="E35" s="47">
        <f t="shared" ref="E35:K35" si="12">(E14/E$26)*100</f>
        <v>3.0755984863181371</v>
      </c>
      <c r="F35" s="47">
        <f t="shared" si="12"/>
        <v>2.7329513358668089</v>
      </c>
      <c r="G35" s="47">
        <f t="shared" si="12"/>
        <v>2.5231208106954957</v>
      </c>
      <c r="H35" s="47">
        <f t="shared" si="12"/>
        <v>2.9294688468868935</v>
      </c>
      <c r="I35" s="47">
        <f t="shared" si="12"/>
        <v>3.154624965649607</v>
      </c>
      <c r="J35" s="47">
        <f t="shared" si="12"/>
        <v>3.3942644695312043</v>
      </c>
      <c r="K35" s="47">
        <f t="shared" si="12"/>
        <v>2.1868645740427533</v>
      </c>
    </row>
    <row r="36" spans="1:12" ht="9" customHeight="1" x14ac:dyDescent="0.2">
      <c r="A36" s="31" t="s">
        <v>243</v>
      </c>
      <c r="B36" s="47">
        <f t="shared" ref="B36:C36" si="13">(B15/B$26)*100</f>
        <v>12.199645533244711</v>
      </c>
      <c r="C36" s="47">
        <f t="shared" si="13"/>
        <v>9.8579335454397778</v>
      </c>
      <c r="D36" s="157"/>
      <c r="E36" s="47">
        <f t="shared" ref="E36:K36" si="14">(E15/E$26)*100</f>
        <v>7.9319025406038861</v>
      </c>
      <c r="F36" s="47">
        <f t="shared" si="14"/>
        <v>10.623686159712555</v>
      </c>
      <c r="G36" s="47">
        <f t="shared" si="14"/>
        <v>11.444601066811897</v>
      </c>
      <c r="H36" s="47">
        <f t="shared" si="14"/>
        <v>9.0361564098915554</v>
      </c>
      <c r="I36" s="47">
        <f t="shared" si="14"/>
        <v>10.023984127600738</v>
      </c>
      <c r="J36" s="47">
        <f t="shared" si="14"/>
        <v>17.036287589799198</v>
      </c>
      <c r="K36" s="47">
        <f t="shared" si="14"/>
        <v>9.932794616410284</v>
      </c>
    </row>
    <row r="37" spans="1:12" ht="9" customHeight="1" x14ac:dyDescent="0.2">
      <c r="A37" s="194" t="s">
        <v>244</v>
      </c>
      <c r="B37" s="47">
        <f t="shared" ref="B37:C37" si="15">(B16/B$26)*100</f>
        <v>3.8529088218817975</v>
      </c>
      <c r="C37" s="47">
        <f t="shared" si="15"/>
        <v>4.0269226421116961</v>
      </c>
      <c r="D37" s="157"/>
      <c r="E37" s="47">
        <f t="shared" ref="E37:K37" si="16">(E16/E$26)*100</f>
        <v>3.0016696924797177</v>
      </c>
      <c r="F37" s="47">
        <f t="shared" si="16"/>
        <v>3.3104720864516275</v>
      </c>
      <c r="G37" s="47">
        <f t="shared" si="16"/>
        <v>6.5297814681114108</v>
      </c>
      <c r="H37" s="47">
        <f t="shared" si="16"/>
        <v>4.035224492004545</v>
      </c>
      <c r="I37" s="47">
        <f t="shared" si="16"/>
        <v>5.0289934100000533</v>
      </c>
      <c r="J37" s="47">
        <f t="shared" si="16"/>
        <v>4.4648839145673174</v>
      </c>
      <c r="K37" s="47">
        <f t="shared" si="16"/>
        <v>4.8960797356727443</v>
      </c>
    </row>
    <row r="38" spans="1:12" ht="9" customHeight="1" x14ac:dyDescent="0.2">
      <c r="A38" s="194" t="s">
        <v>230</v>
      </c>
      <c r="B38" s="47">
        <f t="shared" ref="B38:C38" si="17">(B17/B$26)*100</f>
        <v>2.0831082289225904</v>
      </c>
      <c r="C38" s="47">
        <f t="shared" si="17"/>
        <v>1.5588509371153869</v>
      </c>
      <c r="D38" s="157"/>
      <c r="E38" s="47">
        <f t="shared" ref="E38:K38" si="18">(E17/E$26)*100</f>
        <v>0.68420703035732577</v>
      </c>
      <c r="F38" s="47">
        <f t="shared" si="18"/>
        <v>2.0981786638810696</v>
      </c>
      <c r="G38" s="47">
        <f t="shared" si="18"/>
        <v>1.4782247178249037</v>
      </c>
      <c r="H38" s="47">
        <f t="shared" si="18"/>
        <v>0.96077727964150217</v>
      </c>
      <c r="I38" s="47">
        <f t="shared" si="18"/>
        <v>2.0391544120291836</v>
      </c>
      <c r="J38" s="47">
        <f t="shared" si="18"/>
        <v>1.7442828650543152</v>
      </c>
      <c r="K38" s="47">
        <f t="shared" si="18"/>
        <v>2.3260679133320012</v>
      </c>
    </row>
    <row r="39" spans="1:12" ht="18.75" customHeight="1" x14ac:dyDescent="0.2">
      <c r="A39" s="31" t="s">
        <v>231</v>
      </c>
      <c r="B39" s="47">
        <f t="shared" ref="B39:C39" si="19">(B18/B$26)*100</f>
        <v>6.267028214066019</v>
      </c>
      <c r="C39" s="47">
        <f t="shared" si="19"/>
        <v>4.9937491695777467</v>
      </c>
      <c r="D39" s="157"/>
      <c r="E39" s="47">
        <f t="shared" ref="E39:K39" si="20">(E18/E$26)*100</f>
        <v>2.1710438443548306</v>
      </c>
      <c r="F39" s="47">
        <f t="shared" si="20"/>
        <v>6.5975309853367765</v>
      </c>
      <c r="G39" s="47">
        <f t="shared" si="20"/>
        <v>5.4982096024720448</v>
      </c>
      <c r="H39" s="47">
        <f t="shared" si="20"/>
        <v>3.3013141044269103</v>
      </c>
      <c r="I39" s="47">
        <f t="shared" si="20"/>
        <v>6.5448708449213449</v>
      </c>
      <c r="J39" s="47">
        <f t="shared" si="20"/>
        <v>6.1622097864182948</v>
      </c>
      <c r="K39" s="47">
        <f t="shared" si="20"/>
        <v>7.0161863654306407</v>
      </c>
    </row>
    <row r="40" spans="1:12" ht="27" customHeight="1" x14ac:dyDescent="0.2">
      <c r="A40" s="31" t="s">
        <v>413</v>
      </c>
      <c r="B40" s="47">
        <f t="shared" ref="B40:C40" si="21">(B19/B$26)*100</f>
        <v>10.481652504739495</v>
      </c>
      <c r="C40" s="47">
        <f t="shared" si="21"/>
        <v>12.440232820296657</v>
      </c>
      <c r="D40" s="157"/>
      <c r="E40" s="47">
        <f t="shared" ref="E40:K40" si="22">(E19/E$26)*100</f>
        <v>11.595586237590309</v>
      </c>
      <c r="F40" s="47">
        <f t="shared" si="22"/>
        <v>13.575805646012501</v>
      </c>
      <c r="G40" s="47">
        <f t="shared" si="22"/>
        <v>9.7289065833332113</v>
      </c>
      <c r="H40" s="47">
        <f t="shared" si="22"/>
        <v>13.688971904178802</v>
      </c>
      <c r="I40" s="47">
        <f t="shared" si="22"/>
        <v>12.924092466221515</v>
      </c>
      <c r="J40" s="47">
        <f t="shared" si="22"/>
        <v>11.095404991964061</v>
      </c>
      <c r="K40" s="47">
        <f t="shared" si="22"/>
        <v>13.121247102830502</v>
      </c>
      <c r="L40" s="136" t="s">
        <v>245</v>
      </c>
    </row>
    <row r="41" spans="1:12" ht="18.75" customHeight="1" x14ac:dyDescent="0.2">
      <c r="A41" s="31" t="s">
        <v>233</v>
      </c>
      <c r="B41" s="47">
        <f t="shared" ref="B41:C41" si="23">(B20/B$26)*100</f>
        <v>22.523272504977221</v>
      </c>
      <c r="C41" s="47">
        <f t="shared" si="23"/>
        <v>18.429704287452463</v>
      </c>
      <c r="D41" s="157"/>
      <c r="E41" s="47">
        <f t="shared" ref="E41:K41" si="24">(E20/E$26)*100</f>
        <v>8.7699500435108</v>
      </c>
      <c r="F41" s="47">
        <f t="shared" si="24"/>
        <v>22.781808307593138</v>
      </c>
      <c r="G41" s="47">
        <f t="shared" si="24"/>
        <v>27.178401937328079</v>
      </c>
      <c r="H41" s="47">
        <f t="shared" si="24"/>
        <v>11.189267512540809</v>
      </c>
      <c r="I41" s="47">
        <f t="shared" si="24"/>
        <v>19.362207326261348</v>
      </c>
      <c r="J41" s="47">
        <f t="shared" si="24"/>
        <v>22.610615185020237</v>
      </c>
      <c r="K41" s="47">
        <f t="shared" si="24"/>
        <v>25.668618496345413</v>
      </c>
    </row>
    <row r="42" spans="1:12" ht="27" customHeight="1" x14ac:dyDescent="0.2">
      <c r="A42" s="31" t="s">
        <v>329</v>
      </c>
      <c r="B42" s="47">
        <f t="shared" ref="B42:C42" si="25">(B21/B$26)*100</f>
        <v>9.9857978128478404</v>
      </c>
      <c r="C42" s="47">
        <f t="shared" si="25"/>
        <v>12.066304559559175</v>
      </c>
      <c r="D42" s="157"/>
      <c r="E42" s="47">
        <f t="shared" ref="E42:K42" si="26">(E21/E$26)*100</f>
        <v>15.637342697487355</v>
      </c>
      <c r="F42" s="47">
        <f t="shared" si="26"/>
        <v>11.260625709942223</v>
      </c>
      <c r="G42" s="47">
        <f t="shared" si="26"/>
        <v>9.6163787517164945</v>
      </c>
      <c r="H42" s="47">
        <f t="shared" si="26"/>
        <v>14.280308875666121</v>
      </c>
      <c r="I42" s="47">
        <f t="shared" si="26"/>
        <v>11.034041538916776</v>
      </c>
      <c r="J42" s="47">
        <f t="shared" si="26"/>
        <v>9.5961698584512902</v>
      </c>
      <c r="K42" s="47">
        <f t="shared" si="26"/>
        <v>8.4942474220038715</v>
      </c>
    </row>
    <row r="43" spans="1:12" ht="18.75" customHeight="1" x14ac:dyDescent="0.2">
      <c r="A43" s="31" t="s">
        <v>234</v>
      </c>
      <c r="B43" s="47">
        <f t="shared" ref="B43:C43" si="27">(B22/B$26)*100</f>
        <v>4.5832785350275245</v>
      </c>
      <c r="C43" s="47">
        <f t="shared" si="27"/>
        <v>6.5929592303011804</v>
      </c>
      <c r="D43" s="157"/>
      <c r="E43" s="47">
        <f t="shared" ref="E43:K43" si="28">(E22/E$26)*100</f>
        <v>6.7443178779870356</v>
      </c>
      <c r="F43" s="47">
        <f t="shared" si="28"/>
        <v>6.4382313639953423</v>
      </c>
      <c r="G43" s="47">
        <f t="shared" si="28"/>
        <v>6.1798566808257815</v>
      </c>
      <c r="H43" s="47">
        <f t="shared" si="28"/>
        <v>9.4319709963104064</v>
      </c>
      <c r="I43" s="47">
        <f t="shared" si="28"/>
        <v>8.2030416343545181</v>
      </c>
      <c r="J43" s="47">
        <f t="shared" si="28"/>
        <v>4.943651608155994</v>
      </c>
      <c r="K43" s="47">
        <f t="shared" si="28"/>
        <v>5.0559647139421093</v>
      </c>
      <c r="L43" s="136" t="s">
        <v>245</v>
      </c>
    </row>
    <row r="44" spans="1:12" ht="9" customHeight="1" x14ac:dyDescent="0.2">
      <c r="A44" s="31" t="s">
        <v>235</v>
      </c>
      <c r="B44" s="47">
        <f t="shared" ref="B44:C44" si="29">(B23/B$26)*100</f>
        <v>5.0298383964411713</v>
      </c>
      <c r="C44" s="47">
        <f t="shared" si="29"/>
        <v>2.2482071996327875</v>
      </c>
      <c r="D44" s="157"/>
      <c r="E44" s="47">
        <f t="shared" ref="E44:K44" si="30">(E23/E$26)*100</f>
        <v>1.0691619093339959</v>
      </c>
      <c r="F44" s="47">
        <f t="shared" si="30"/>
        <v>2.8735667429162501</v>
      </c>
      <c r="G44" s="47">
        <f t="shared" si="30"/>
        <v>3.0430569126527733</v>
      </c>
      <c r="H44" s="47">
        <f t="shared" si="30"/>
        <v>1.4809277493080759</v>
      </c>
      <c r="I44" s="47">
        <f t="shared" si="30"/>
        <v>2.2787079360557549</v>
      </c>
      <c r="J44" s="47">
        <f t="shared" si="30"/>
        <v>3.0238367252096121</v>
      </c>
      <c r="K44" s="47">
        <f t="shared" si="30"/>
        <v>3.0657745721237357</v>
      </c>
    </row>
    <row r="45" spans="1:12" ht="9" customHeight="1" x14ac:dyDescent="0.2">
      <c r="A45" s="31" t="s">
        <v>260</v>
      </c>
      <c r="B45" s="47">
        <f t="shared" ref="B45:C45" si="31">(B24/B$26)*100</f>
        <v>0.70359299230957695</v>
      </c>
      <c r="C45" s="47">
        <f t="shared" si="31"/>
        <v>0.20392865500528479</v>
      </c>
      <c r="D45" s="157"/>
      <c r="E45" s="47">
        <f t="shared" ref="E45:K45" si="32">(E24/E$26)*100</f>
        <v>9.5414424483643456E-2</v>
      </c>
      <c r="F45" s="47">
        <f t="shared" si="32"/>
        <v>0.29335988099886273</v>
      </c>
      <c r="G45" s="47">
        <f t="shared" si="32"/>
        <v>0.32040033842080967</v>
      </c>
      <c r="H45" s="47">
        <f t="shared" si="32"/>
        <v>0.22301897304652976</v>
      </c>
      <c r="I45" s="47">
        <f t="shared" si="32"/>
        <v>0.21989047200436998</v>
      </c>
      <c r="J45" s="47">
        <f t="shared" si="32"/>
        <v>0.13796642332939604</v>
      </c>
      <c r="K45" s="47">
        <f t="shared" si="32"/>
        <v>0.18724837753536511</v>
      </c>
    </row>
    <row r="46" spans="1:12" ht="18.75" customHeight="1" thickBot="1" x14ac:dyDescent="0.25">
      <c r="A46" s="82" t="s">
        <v>51</v>
      </c>
      <c r="B46" s="90">
        <f t="shared" ref="B46:C46" si="33">(B25/B$26)*100</f>
        <v>1.449331153926428</v>
      </c>
      <c r="C46" s="90">
        <f t="shared" si="33"/>
        <v>1.6708525796914651</v>
      </c>
      <c r="D46" s="157"/>
      <c r="E46" s="90">
        <f t="shared" ref="E46:K46" si="34">(E25/E$26)*100</f>
        <v>1.7211884527204619</v>
      </c>
      <c r="F46" s="90">
        <f t="shared" si="34"/>
        <v>1.4005256383262161</v>
      </c>
      <c r="G46" s="90">
        <f t="shared" si="34"/>
        <v>2.8228431134132008</v>
      </c>
      <c r="H46" s="90">
        <f t="shared" si="34"/>
        <v>1.8101252377392674</v>
      </c>
      <c r="I46" s="90">
        <f t="shared" si="34"/>
        <v>1.7032039744303589</v>
      </c>
      <c r="J46" s="90">
        <f t="shared" si="34"/>
        <v>2.3129949847994888</v>
      </c>
      <c r="K46" s="90">
        <f t="shared" si="34"/>
        <v>1.1381463882202156</v>
      </c>
    </row>
    <row r="47" spans="1:12" ht="9" customHeight="1" x14ac:dyDescent="0.2">
      <c r="A47" s="80" t="s">
        <v>2</v>
      </c>
      <c r="B47" s="92">
        <f t="shared" ref="B47:C47" si="35">(B26/B$26)*100</f>
        <v>100</v>
      </c>
      <c r="C47" s="92">
        <f t="shared" si="35"/>
        <v>100</v>
      </c>
      <c r="D47" s="157"/>
      <c r="E47" s="92">
        <f t="shared" ref="E47:K47" si="36">(E26/E$26)*100</f>
        <v>100</v>
      </c>
      <c r="F47" s="92">
        <f t="shared" si="36"/>
        <v>100</v>
      </c>
      <c r="G47" s="92">
        <f t="shared" si="36"/>
        <v>100</v>
      </c>
      <c r="H47" s="92">
        <f t="shared" si="36"/>
        <v>100</v>
      </c>
      <c r="I47" s="92">
        <f t="shared" si="36"/>
        <v>100</v>
      </c>
      <c r="J47" s="92">
        <f t="shared" si="36"/>
        <v>100</v>
      </c>
      <c r="K47" s="92">
        <f t="shared" si="36"/>
        <v>100</v>
      </c>
    </row>
    <row r="48" spans="1:12" ht="10.5" customHeight="1" x14ac:dyDescent="0.2">
      <c r="A48" s="458" t="s">
        <v>584</v>
      </c>
      <c r="B48" s="398"/>
      <c r="C48" s="398"/>
      <c r="D48" s="398"/>
      <c r="E48" s="398"/>
      <c r="F48" s="398"/>
      <c r="G48" s="398"/>
      <c r="H48" s="398"/>
      <c r="I48" s="398"/>
      <c r="J48" s="398"/>
      <c r="K48" s="398"/>
    </row>
    <row r="49" spans="1:11" ht="10.5" customHeight="1" x14ac:dyDescent="0.2">
      <c r="A49" s="395" t="s">
        <v>576</v>
      </c>
      <c r="B49" s="398"/>
      <c r="C49" s="398"/>
      <c r="D49" s="398"/>
      <c r="E49" s="398"/>
      <c r="F49" s="398"/>
      <c r="G49" s="398"/>
      <c r="H49" s="398"/>
      <c r="I49" s="398"/>
      <c r="J49" s="398"/>
      <c r="K49" s="398"/>
    </row>
    <row r="50" spans="1:11" ht="18" customHeight="1" x14ac:dyDescent="0.15">
      <c r="A50" s="392"/>
      <c r="B50" s="392"/>
      <c r="C50" s="392"/>
      <c r="D50" s="392"/>
      <c r="E50" s="392"/>
      <c r="F50" s="392"/>
      <c r="G50" s="392"/>
      <c r="H50" s="392"/>
      <c r="I50" s="392"/>
      <c r="J50" s="392"/>
      <c r="K50" s="392"/>
    </row>
    <row r="51" spans="1:11" x14ac:dyDescent="0.2">
      <c r="A51" s="117"/>
    </row>
  </sheetData>
  <mergeCells count="12">
    <mergeCell ref="A1:K1"/>
    <mergeCell ref="A2:K2"/>
    <mergeCell ref="A50:K50"/>
    <mergeCell ref="A5:K5"/>
    <mergeCell ref="A4:K4"/>
    <mergeCell ref="A48:K48"/>
    <mergeCell ref="A3:K3"/>
    <mergeCell ref="A27:K27"/>
    <mergeCell ref="B6:C6"/>
    <mergeCell ref="E6:K6"/>
    <mergeCell ref="A49:K49"/>
    <mergeCell ref="A28:K28"/>
  </mergeCells>
  <phoneticPr fontId="3" type="noConversion"/>
  <pageMargins left="1.05" right="1.05" top="0.5" bottom="0.25" header="0" footer="0"/>
  <pageSetup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view="pageLayout" zoomScale="130" zoomScaleNormal="100" zoomScaleSheetLayoutView="100" zoomScalePageLayoutView="130" workbookViewId="0">
      <selection sqref="A1:E1"/>
    </sheetView>
  </sheetViews>
  <sheetFormatPr defaultRowHeight="8.25" x14ac:dyDescent="0.2"/>
  <cols>
    <col min="1" max="1" width="12.85546875" style="136" customWidth="1"/>
    <col min="2" max="2" width="10.42578125" style="136" customWidth="1"/>
    <col min="3" max="3" width="10.5703125" style="136" customWidth="1"/>
    <col min="4" max="5" width="10.42578125" style="136" customWidth="1"/>
    <col min="6" max="16384" width="9.140625" style="136"/>
  </cols>
  <sheetData>
    <row r="1" spans="1:5" ht="10.5" customHeight="1" x14ac:dyDescent="0.2">
      <c r="A1" s="411" t="s">
        <v>393</v>
      </c>
      <c r="B1" s="411"/>
      <c r="C1" s="411"/>
      <c r="D1" s="411"/>
      <c r="E1" s="411"/>
    </row>
    <row r="2" spans="1:5" ht="21.75" customHeight="1" x14ac:dyDescent="0.2">
      <c r="A2" s="388" t="s">
        <v>485</v>
      </c>
      <c r="B2" s="388"/>
      <c r="C2" s="388"/>
      <c r="D2" s="388"/>
      <c r="E2" s="388"/>
    </row>
    <row r="3" spans="1:5" ht="18" customHeight="1" x14ac:dyDescent="0.2">
      <c r="A3" s="397" t="s">
        <v>534</v>
      </c>
      <c r="B3" s="397"/>
      <c r="C3" s="397"/>
      <c r="D3" s="397"/>
      <c r="E3" s="397"/>
    </row>
    <row r="4" spans="1:5" ht="6.75" customHeight="1" x14ac:dyDescent="0.2">
      <c r="A4" s="393"/>
      <c r="B4" s="393"/>
      <c r="C4" s="393"/>
      <c r="D4" s="393"/>
      <c r="E4" s="393"/>
    </row>
    <row r="5" spans="1:5" ht="18" customHeight="1" x14ac:dyDescent="0.2">
      <c r="A5" s="408" t="s">
        <v>535</v>
      </c>
      <c r="B5" s="404"/>
      <c r="C5" s="404"/>
      <c r="D5" s="404"/>
      <c r="E5" s="404"/>
    </row>
    <row r="6" spans="1:5" ht="9" customHeight="1" x14ac:dyDescent="0.2">
      <c r="B6" s="9" t="s">
        <v>43</v>
      </c>
      <c r="C6" s="9" t="s">
        <v>44</v>
      </c>
      <c r="D6" s="9" t="s">
        <v>45</v>
      </c>
      <c r="E6" s="9" t="s">
        <v>2</v>
      </c>
    </row>
    <row r="7" spans="1:5" ht="9" customHeight="1" x14ac:dyDescent="0.2">
      <c r="A7" s="53" t="s">
        <v>266</v>
      </c>
      <c r="B7" s="129">
        <v>47118289</v>
      </c>
      <c r="C7" s="129">
        <v>48269848</v>
      </c>
      <c r="D7" s="129">
        <v>39956157</v>
      </c>
      <c r="E7" s="129">
        <v>135344294</v>
      </c>
    </row>
    <row r="8" spans="1:5" ht="9" customHeight="1" x14ac:dyDescent="0.2">
      <c r="A8" s="53" t="s">
        <v>267</v>
      </c>
      <c r="B8" s="129">
        <v>9712743</v>
      </c>
      <c r="C8" s="129">
        <v>9681291</v>
      </c>
      <c r="D8" s="129">
        <v>6362825</v>
      </c>
      <c r="E8" s="129">
        <v>25756859</v>
      </c>
    </row>
    <row r="9" spans="1:5" ht="9" customHeight="1" x14ac:dyDescent="0.2">
      <c r="A9" s="133" t="s">
        <v>63</v>
      </c>
      <c r="B9" s="131">
        <v>3664753</v>
      </c>
      <c r="C9" s="131">
        <v>3160995</v>
      </c>
      <c r="D9" s="131">
        <v>676068</v>
      </c>
      <c r="E9" s="131">
        <v>7501816</v>
      </c>
    </row>
    <row r="10" spans="1:5" ht="9" customHeight="1" x14ac:dyDescent="0.2">
      <c r="A10" s="133" t="s">
        <v>67</v>
      </c>
      <c r="B10" s="131">
        <v>1855460</v>
      </c>
      <c r="C10" s="131">
        <v>2087469</v>
      </c>
      <c r="D10" s="131">
        <v>2549971</v>
      </c>
      <c r="E10" s="131">
        <v>6492900</v>
      </c>
    </row>
    <row r="11" spans="1:5" ht="9" customHeight="1" x14ac:dyDescent="0.2">
      <c r="A11" s="133" t="s">
        <v>65</v>
      </c>
      <c r="B11" s="131">
        <v>902715</v>
      </c>
      <c r="C11" s="131">
        <v>983152</v>
      </c>
      <c r="D11" s="131">
        <v>479829</v>
      </c>
      <c r="E11" s="131">
        <v>2365696</v>
      </c>
    </row>
    <row r="12" spans="1:5" ht="9" customHeight="1" x14ac:dyDescent="0.2">
      <c r="A12" s="133" t="s">
        <v>64</v>
      </c>
      <c r="B12" s="131">
        <v>1086208</v>
      </c>
      <c r="C12" s="131">
        <v>917940</v>
      </c>
      <c r="D12" s="131">
        <v>256711</v>
      </c>
      <c r="E12" s="131">
        <v>2260859</v>
      </c>
    </row>
    <row r="13" spans="1:5" ht="9" customHeight="1" x14ac:dyDescent="0.2">
      <c r="A13" s="133" t="s">
        <v>66</v>
      </c>
      <c r="B13" s="131">
        <v>664390</v>
      </c>
      <c r="C13" s="131">
        <v>766188</v>
      </c>
      <c r="D13" s="131">
        <v>423785</v>
      </c>
      <c r="E13" s="131">
        <v>1854363</v>
      </c>
    </row>
    <row r="14" spans="1:5" ht="9" customHeight="1" x14ac:dyDescent="0.2">
      <c r="A14" s="133" t="s">
        <v>62</v>
      </c>
      <c r="B14" s="131">
        <v>285831</v>
      </c>
      <c r="C14" s="131">
        <v>259763</v>
      </c>
      <c r="D14" s="131">
        <v>334512</v>
      </c>
      <c r="E14" s="131">
        <v>880106</v>
      </c>
    </row>
    <row r="15" spans="1:5" s="264" customFormat="1" ht="9" customHeight="1" thickBot="1" x14ac:dyDescent="0.25">
      <c r="A15" s="176" t="s">
        <v>204</v>
      </c>
      <c r="B15" s="179">
        <v>1253386</v>
      </c>
      <c r="C15" s="179">
        <v>1505784</v>
      </c>
      <c r="D15" s="179">
        <v>1641949</v>
      </c>
      <c r="E15" s="179">
        <v>4401119</v>
      </c>
    </row>
    <row r="16" spans="1:5" ht="9" customHeight="1" x14ac:dyDescent="0.2">
      <c r="A16" s="292" t="s">
        <v>2</v>
      </c>
      <c r="B16" s="294">
        <v>56831032</v>
      </c>
      <c r="C16" s="294">
        <v>57951139</v>
      </c>
      <c r="D16" s="294">
        <v>46318982</v>
      </c>
      <c r="E16" s="294">
        <v>161101153</v>
      </c>
    </row>
    <row r="17" spans="1:5" ht="9" customHeight="1" x14ac:dyDescent="0.2">
      <c r="B17" s="37"/>
      <c r="C17" s="37"/>
      <c r="D17" s="37"/>
      <c r="E17" s="37"/>
    </row>
    <row r="18" spans="1:5" ht="9" customHeight="1" x14ac:dyDescent="0.2">
      <c r="A18" s="445" t="s">
        <v>365</v>
      </c>
      <c r="B18" s="445"/>
      <c r="C18" s="445"/>
      <c r="D18" s="445"/>
      <c r="E18" s="445"/>
    </row>
    <row r="19" spans="1:5" ht="9" customHeight="1" x14ac:dyDescent="0.2">
      <c r="A19" s="53" t="s">
        <v>266</v>
      </c>
      <c r="B19" s="186">
        <f>(B7/$E7)*100</f>
        <v>34.813650141763638</v>
      </c>
      <c r="C19" s="186">
        <f t="shared" ref="C19:E19" si="0">(C7/$E7)*100</f>
        <v>35.664486897393694</v>
      </c>
      <c r="D19" s="186">
        <f t="shared" si="0"/>
        <v>29.521862960842665</v>
      </c>
      <c r="E19" s="186">
        <f t="shared" si="0"/>
        <v>100</v>
      </c>
    </row>
    <row r="20" spans="1:5" ht="9" customHeight="1" x14ac:dyDescent="0.2">
      <c r="A20" s="53" t="s">
        <v>267</v>
      </c>
      <c r="B20" s="186">
        <f t="shared" ref="B20:E20" si="1">(B8/$E8)*100</f>
        <v>37.709345693121975</v>
      </c>
      <c r="C20" s="186">
        <f t="shared" si="1"/>
        <v>37.58723453042159</v>
      </c>
      <c r="D20" s="186">
        <f t="shared" si="1"/>
        <v>24.703419776456439</v>
      </c>
      <c r="E20" s="186">
        <f t="shared" si="1"/>
        <v>100</v>
      </c>
    </row>
    <row r="21" spans="1:5" ht="9" customHeight="1" x14ac:dyDescent="0.2">
      <c r="A21" s="133" t="s">
        <v>63</v>
      </c>
      <c r="B21" s="182">
        <f t="shared" ref="B21:E21" si="2">(B9/$E9)*100</f>
        <v>48.851544745965505</v>
      </c>
      <c r="C21" s="182">
        <f t="shared" si="2"/>
        <v>42.13639737364926</v>
      </c>
      <c r="D21" s="182">
        <f t="shared" si="2"/>
        <v>9.01205788038523</v>
      </c>
      <c r="E21" s="182">
        <f t="shared" si="2"/>
        <v>100</v>
      </c>
    </row>
    <row r="22" spans="1:5" ht="9" customHeight="1" x14ac:dyDescent="0.2">
      <c r="A22" s="133" t="s">
        <v>67</v>
      </c>
      <c r="B22" s="182">
        <f t="shared" ref="B22:E22" si="3">(B10/$E10)*100</f>
        <v>28.576753068736622</v>
      </c>
      <c r="C22" s="182">
        <f t="shared" si="3"/>
        <v>32.150025412373516</v>
      </c>
      <c r="D22" s="182">
        <f t="shared" si="3"/>
        <v>39.273221518889869</v>
      </c>
      <c r="E22" s="182">
        <f t="shared" si="3"/>
        <v>100</v>
      </c>
    </row>
    <row r="23" spans="1:5" ht="9" customHeight="1" x14ac:dyDescent="0.2">
      <c r="A23" s="133" t="s">
        <v>65</v>
      </c>
      <c r="B23" s="182">
        <f t="shared" ref="B23:E23" si="4">(B11/$E11)*100</f>
        <v>38.158537698842117</v>
      </c>
      <c r="C23" s="182">
        <f t="shared" si="4"/>
        <v>41.558678714424843</v>
      </c>
      <c r="D23" s="182">
        <f t="shared" si="4"/>
        <v>20.282783586733039</v>
      </c>
      <c r="E23" s="182">
        <f t="shared" si="4"/>
        <v>100</v>
      </c>
    </row>
    <row r="24" spans="1:5" ht="9" customHeight="1" x14ac:dyDescent="0.2">
      <c r="A24" s="133" t="s">
        <v>64</v>
      </c>
      <c r="B24" s="182">
        <f t="shared" ref="B24:E24" si="5">(B12/$E12)*100</f>
        <v>48.044039898109524</v>
      </c>
      <c r="C24" s="182">
        <f t="shared" si="5"/>
        <v>40.601382041073769</v>
      </c>
      <c r="D24" s="182">
        <f t="shared" si="5"/>
        <v>11.354578060816706</v>
      </c>
      <c r="E24" s="182">
        <f t="shared" si="5"/>
        <v>100</v>
      </c>
    </row>
    <row r="25" spans="1:5" ht="9" customHeight="1" x14ac:dyDescent="0.2">
      <c r="A25" s="133" t="s">
        <v>66</v>
      </c>
      <c r="B25" s="182">
        <f t="shared" ref="B25:E25" si="6">(B13/$E13)*100</f>
        <v>35.828475870150555</v>
      </c>
      <c r="C25" s="182">
        <f t="shared" si="6"/>
        <v>41.318123797767754</v>
      </c>
      <c r="D25" s="182">
        <f t="shared" si="6"/>
        <v>22.853400332081691</v>
      </c>
      <c r="E25" s="182">
        <f t="shared" si="6"/>
        <v>100</v>
      </c>
    </row>
    <row r="26" spans="1:5" ht="9" customHeight="1" x14ac:dyDescent="0.2">
      <c r="A26" s="133" t="s">
        <v>62</v>
      </c>
      <c r="B26" s="182">
        <f t="shared" ref="B26:E26" si="7">(B14/$E14)*100</f>
        <v>32.476883466309744</v>
      </c>
      <c r="C26" s="182">
        <f t="shared" si="7"/>
        <v>29.51496751527657</v>
      </c>
      <c r="D26" s="182">
        <f t="shared" si="7"/>
        <v>38.00814901841369</v>
      </c>
      <c r="E26" s="182">
        <f t="shared" si="7"/>
        <v>100</v>
      </c>
    </row>
    <row r="27" spans="1:5" s="264" customFormat="1" ht="9" customHeight="1" thickBot="1" x14ac:dyDescent="0.25">
      <c r="A27" s="133" t="s">
        <v>204</v>
      </c>
      <c r="B27" s="272">
        <f t="shared" ref="B27:E27" si="8">(B15/$E15)*100</f>
        <v>28.478802777202798</v>
      </c>
      <c r="C27" s="272">
        <f t="shared" si="8"/>
        <v>34.213662479928395</v>
      </c>
      <c r="D27" s="272">
        <f t="shared" si="8"/>
        <v>37.307534742868803</v>
      </c>
      <c r="E27" s="272">
        <f t="shared" si="8"/>
        <v>100</v>
      </c>
    </row>
    <row r="28" spans="1:5" ht="9" customHeight="1" x14ac:dyDescent="0.2">
      <c r="A28" s="292" t="s">
        <v>211</v>
      </c>
      <c r="B28" s="313">
        <f t="shared" ref="B28:E28" si="9">(B16/$E16)*100</f>
        <v>35.276614066194796</v>
      </c>
      <c r="C28" s="313">
        <f t="shared" si="9"/>
        <v>35.971895868429939</v>
      </c>
      <c r="D28" s="313">
        <f t="shared" si="9"/>
        <v>28.751490065375261</v>
      </c>
      <c r="E28" s="313">
        <f t="shared" si="9"/>
        <v>100</v>
      </c>
    </row>
    <row r="29" spans="1:5" ht="32.25" customHeight="1" x14ac:dyDescent="0.2">
      <c r="A29" s="398" t="s">
        <v>443</v>
      </c>
      <c r="B29" s="398"/>
      <c r="C29" s="398"/>
      <c r="D29" s="398"/>
      <c r="E29" s="398"/>
    </row>
    <row r="30" spans="1:5" ht="21" customHeight="1" x14ac:dyDescent="0.2">
      <c r="A30" s="395" t="s">
        <v>579</v>
      </c>
      <c r="B30" s="398"/>
      <c r="C30" s="398"/>
      <c r="D30" s="398"/>
      <c r="E30" s="398"/>
    </row>
    <row r="31" spans="1:5" ht="18" customHeight="1" x14ac:dyDescent="0.15">
      <c r="A31" s="401"/>
      <c r="B31" s="401"/>
      <c r="C31" s="401"/>
      <c r="D31" s="401"/>
      <c r="E31" s="401"/>
    </row>
    <row r="32" spans="1:5" x14ac:dyDescent="0.2">
      <c r="A32" s="115"/>
      <c r="B32" s="37"/>
      <c r="C32" s="37"/>
      <c r="D32" s="37"/>
      <c r="E32" s="37"/>
    </row>
    <row r="33" spans="2:5" ht="13.5" customHeight="1" x14ac:dyDescent="0.2">
      <c r="B33" s="37"/>
      <c r="C33" s="37"/>
      <c r="D33" s="37"/>
      <c r="E33" s="37"/>
    </row>
    <row r="34" spans="2:5" x14ac:dyDescent="0.2">
      <c r="B34" s="37"/>
      <c r="C34" s="37"/>
      <c r="D34" s="37"/>
      <c r="E34" s="37"/>
    </row>
    <row r="35" spans="2:5" x14ac:dyDescent="0.2">
      <c r="B35" s="37"/>
      <c r="C35" s="37"/>
      <c r="D35" s="37"/>
      <c r="E35" s="37"/>
    </row>
    <row r="36" spans="2:5" x14ac:dyDescent="0.2">
      <c r="B36" s="37"/>
      <c r="C36" s="37"/>
      <c r="D36" s="37"/>
      <c r="E36" s="37"/>
    </row>
    <row r="37" spans="2:5" x14ac:dyDescent="0.2">
      <c r="B37" s="37"/>
      <c r="C37" s="37"/>
      <c r="D37" s="37"/>
      <c r="E37" s="37"/>
    </row>
    <row r="38" spans="2:5" x14ac:dyDescent="0.2">
      <c r="B38" s="37"/>
      <c r="C38" s="37"/>
      <c r="D38" s="37"/>
      <c r="E38" s="37"/>
    </row>
    <row r="39" spans="2:5" ht="12.75" customHeight="1" x14ac:dyDescent="0.2">
      <c r="B39" s="37"/>
      <c r="C39" s="37"/>
      <c r="D39" s="37"/>
      <c r="E39" s="37"/>
    </row>
    <row r="40" spans="2:5" x14ac:dyDescent="0.2">
      <c r="B40" s="37"/>
      <c r="C40" s="37"/>
      <c r="D40" s="37"/>
      <c r="E40" s="37"/>
    </row>
    <row r="41" spans="2:5" ht="13.5" customHeight="1" x14ac:dyDescent="0.2">
      <c r="B41" s="37"/>
      <c r="C41" s="37"/>
      <c r="D41" s="37"/>
      <c r="E41" s="37"/>
    </row>
    <row r="42" spans="2:5" x14ac:dyDescent="0.2">
      <c r="B42" s="141"/>
      <c r="C42" s="141"/>
      <c r="D42" s="141"/>
      <c r="E42" s="141"/>
    </row>
    <row r="43" spans="2:5" x14ac:dyDescent="0.2">
      <c r="B43" s="160"/>
      <c r="C43" s="160"/>
      <c r="D43" s="160"/>
      <c r="E43" s="160"/>
    </row>
    <row r="44" spans="2:5" x14ac:dyDescent="0.2">
      <c r="B44" s="160"/>
      <c r="C44" s="160"/>
      <c r="D44" s="160"/>
      <c r="E44" s="160"/>
    </row>
    <row r="45" spans="2:5" x14ac:dyDescent="0.2">
      <c r="B45" s="160"/>
      <c r="C45" s="160"/>
      <c r="D45" s="160"/>
      <c r="E45" s="160"/>
    </row>
    <row r="46" spans="2:5" x14ac:dyDescent="0.2">
      <c r="B46" s="160"/>
      <c r="C46" s="160"/>
      <c r="D46" s="160"/>
      <c r="E46" s="160"/>
    </row>
    <row r="47" spans="2:5" ht="12.75" customHeight="1" x14ac:dyDescent="0.2">
      <c r="B47" s="160"/>
      <c r="C47" s="160"/>
      <c r="D47" s="160"/>
      <c r="E47" s="160"/>
    </row>
    <row r="48" spans="2:5" x14ac:dyDescent="0.2">
      <c r="B48" s="160"/>
      <c r="C48" s="160"/>
      <c r="D48" s="160"/>
      <c r="E48" s="160"/>
    </row>
    <row r="49" spans="2:5" ht="13.5" customHeight="1" x14ac:dyDescent="0.2">
      <c r="B49" s="160"/>
      <c r="C49" s="160"/>
      <c r="D49" s="160"/>
      <c r="E49" s="160"/>
    </row>
    <row r="50" spans="2:5" x14ac:dyDescent="0.2">
      <c r="B50" s="160"/>
      <c r="C50" s="160"/>
      <c r="D50" s="160"/>
      <c r="E50" s="160"/>
    </row>
    <row r="51" spans="2:5" ht="12.75" customHeight="1" x14ac:dyDescent="0.2">
      <c r="B51" s="160"/>
      <c r="C51" s="160"/>
      <c r="D51" s="160"/>
      <c r="E51" s="160"/>
    </row>
    <row r="52" spans="2:5" x14ac:dyDescent="0.2">
      <c r="B52" s="160"/>
      <c r="C52" s="160"/>
      <c r="D52" s="160"/>
      <c r="E52" s="160"/>
    </row>
    <row r="60" spans="2:5" ht="12.75" customHeight="1" x14ac:dyDescent="0.2"/>
    <row r="62" spans="2:5" ht="13.5" customHeight="1" x14ac:dyDescent="0.2"/>
    <row r="64" spans="2:5" ht="12.75" customHeight="1" x14ac:dyDescent="0.2"/>
  </sheetData>
  <mergeCells count="9">
    <mergeCell ref="A1:E1"/>
    <mergeCell ref="A31:E31"/>
    <mergeCell ref="A2:E2"/>
    <mergeCell ref="A4:E4"/>
    <mergeCell ref="A5:E5"/>
    <mergeCell ref="A30:E30"/>
    <mergeCell ref="A29:E29"/>
    <mergeCell ref="A3:E3"/>
    <mergeCell ref="A18:E18"/>
  </mergeCells>
  <phoneticPr fontId="3" type="noConversion"/>
  <pageMargins left="1.05" right="1.05" top="0.5" bottom="0.25" header="0" footer="0"/>
  <pageSetup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view="pageLayout" zoomScale="130" zoomScaleNormal="115" zoomScaleSheetLayoutView="100" zoomScalePageLayoutView="130" workbookViewId="0">
      <selection sqref="A1:B1"/>
    </sheetView>
  </sheetViews>
  <sheetFormatPr defaultRowHeight="8.25" x14ac:dyDescent="0.2"/>
  <cols>
    <col min="1" max="2" width="12.5703125" style="136" customWidth="1"/>
    <col min="3" max="16384" width="9.140625" style="136"/>
  </cols>
  <sheetData>
    <row r="1" spans="1:3" ht="10.5" customHeight="1" x14ac:dyDescent="0.2">
      <c r="A1" s="411" t="s">
        <v>394</v>
      </c>
      <c r="B1" s="411"/>
    </row>
    <row r="2" spans="1:3" ht="36" customHeight="1" x14ac:dyDescent="0.2">
      <c r="A2" s="402" t="s">
        <v>536</v>
      </c>
      <c r="B2" s="402"/>
    </row>
    <row r="3" spans="1:3" ht="35.25" customHeight="1" x14ac:dyDescent="0.2">
      <c r="A3" s="400" t="s">
        <v>537</v>
      </c>
      <c r="B3" s="400"/>
      <c r="C3" s="185"/>
    </row>
    <row r="4" spans="1:3" ht="7.5" customHeight="1" x14ac:dyDescent="0.2">
      <c r="A4" s="393"/>
      <c r="B4" s="393"/>
    </row>
    <row r="5" spans="1:3" ht="27.75" customHeight="1" x14ac:dyDescent="0.2">
      <c r="A5" s="408" t="s">
        <v>535</v>
      </c>
      <c r="B5" s="404"/>
    </row>
    <row r="6" spans="1:3" ht="8.25" customHeight="1" x14ac:dyDescent="0.2">
      <c r="B6" s="9" t="s">
        <v>212</v>
      </c>
    </row>
    <row r="7" spans="1:3" ht="9" customHeight="1" x14ac:dyDescent="0.2">
      <c r="A7" s="53" t="s">
        <v>266</v>
      </c>
      <c r="B7" s="54">
        <v>30000</v>
      </c>
    </row>
    <row r="8" spans="1:3" ht="9.75" customHeight="1" x14ac:dyDescent="0.2">
      <c r="A8" s="53" t="s">
        <v>267</v>
      </c>
      <c r="B8" s="54">
        <v>25000</v>
      </c>
    </row>
    <row r="9" spans="1:3" ht="9" customHeight="1" x14ac:dyDescent="0.2">
      <c r="A9" s="133" t="s">
        <v>63</v>
      </c>
      <c r="B9" s="187">
        <v>20000</v>
      </c>
    </row>
    <row r="10" spans="1:3" ht="9" customHeight="1" x14ac:dyDescent="0.2">
      <c r="A10" s="133" t="s">
        <v>67</v>
      </c>
      <c r="B10" s="187">
        <v>36000</v>
      </c>
    </row>
    <row r="11" spans="1:3" ht="9.75" customHeight="1" x14ac:dyDescent="0.2">
      <c r="A11" s="133" t="s">
        <v>65</v>
      </c>
      <c r="B11" s="187">
        <v>25000</v>
      </c>
    </row>
    <row r="12" spans="1:3" ht="9" customHeight="1" x14ac:dyDescent="0.2">
      <c r="A12" s="133" t="s">
        <v>64</v>
      </c>
      <c r="B12" s="187">
        <v>20000</v>
      </c>
    </row>
    <row r="13" spans="1:3" ht="9" customHeight="1" x14ac:dyDescent="0.2">
      <c r="A13" s="133" t="s">
        <v>66</v>
      </c>
      <c r="B13" s="187">
        <v>25500</v>
      </c>
    </row>
    <row r="14" spans="1:3" ht="9" customHeight="1" x14ac:dyDescent="0.2">
      <c r="A14" s="133" t="s">
        <v>62</v>
      </c>
      <c r="B14" s="187">
        <v>33000</v>
      </c>
    </row>
    <row r="15" spans="1:3" s="264" customFormat="1" ht="9" customHeight="1" thickBot="1" x14ac:dyDescent="0.25">
      <c r="A15" s="176" t="s">
        <v>204</v>
      </c>
      <c r="B15" s="273">
        <v>35000</v>
      </c>
    </row>
    <row r="16" spans="1:3" ht="9" customHeight="1" x14ac:dyDescent="0.2">
      <c r="A16" s="292" t="s">
        <v>211</v>
      </c>
      <c r="B16" s="319">
        <v>25000</v>
      </c>
    </row>
    <row r="17" spans="1:2" ht="64.5" customHeight="1" x14ac:dyDescent="0.2">
      <c r="A17" s="398" t="s">
        <v>443</v>
      </c>
      <c r="B17" s="398"/>
    </row>
    <row r="18" spans="1:2" ht="32.25" customHeight="1" x14ac:dyDescent="0.2">
      <c r="A18" s="395" t="s">
        <v>576</v>
      </c>
      <c r="B18" s="398"/>
    </row>
    <row r="19" spans="1:2" ht="18" customHeight="1" x14ac:dyDescent="0.15">
      <c r="A19" s="392"/>
      <c r="B19" s="392"/>
    </row>
    <row r="20" spans="1:2" x14ac:dyDescent="0.2">
      <c r="A20" s="153"/>
    </row>
    <row r="21" spans="1:2" x14ac:dyDescent="0.2">
      <c r="B21" s="141"/>
    </row>
    <row r="22" spans="1:2" ht="12.75" customHeight="1" x14ac:dyDescent="0.2">
      <c r="B22" s="141"/>
    </row>
    <row r="23" spans="1:2" x14ac:dyDescent="0.2">
      <c r="B23" s="141"/>
    </row>
    <row r="24" spans="1:2" x14ac:dyDescent="0.2">
      <c r="B24" s="141"/>
    </row>
    <row r="25" spans="1:2" ht="13.5" customHeight="1" x14ac:dyDescent="0.2">
      <c r="B25" s="141"/>
    </row>
    <row r="26" spans="1:2" x14ac:dyDescent="0.2">
      <c r="B26" s="141"/>
    </row>
    <row r="27" spans="1:2" x14ac:dyDescent="0.2">
      <c r="B27" s="141"/>
    </row>
    <row r="28" spans="1:2" x14ac:dyDescent="0.2">
      <c r="B28" s="141"/>
    </row>
    <row r="29" spans="1:2" x14ac:dyDescent="0.2">
      <c r="B29" s="141"/>
    </row>
    <row r="30" spans="1:2" x14ac:dyDescent="0.2">
      <c r="A30" s="153"/>
    </row>
    <row r="38" ht="12.75" customHeight="1" x14ac:dyDescent="0.2"/>
    <row r="41" ht="12.75" customHeight="1" x14ac:dyDescent="0.2"/>
    <row r="44" ht="12.75" customHeight="1" x14ac:dyDescent="0.2"/>
    <row r="47" ht="12.75" customHeight="1" x14ac:dyDescent="0.2"/>
  </sheetData>
  <mergeCells count="8">
    <mergeCell ref="A1:B1"/>
    <mergeCell ref="A2:B2"/>
    <mergeCell ref="A3:B3"/>
    <mergeCell ref="A19:B19"/>
    <mergeCell ref="A4:B4"/>
    <mergeCell ref="A18:B18"/>
    <mergeCell ref="A5:B5"/>
    <mergeCell ref="A17:B17"/>
  </mergeCells>
  <phoneticPr fontId="3" type="noConversion"/>
  <pageMargins left="1.05" right="1.05" top="0.5" bottom="0.25" header="0" footer="0"/>
  <pageSetup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view="pageLayout" zoomScale="130" zoomScaleNormal="100" zoomScaleSheetLayoutView="100" zoomScalePageLayoutView="130" workbookViewId="0">
      <selection sqref="A1:E1"/>
    </sheetView>
  </sheetViews>
  <sheetFormatPr defaultRowHeight="8.25" x14ac:dyDescent="0.2"/>
  <cols>
    <col min="1" max="1" width="12.85546875" style="136" customWidth="1"/>
    <col min="2" max="2" width="10.42578125" style="136" customWidth="1"/>
    <col min="3" max="3" width="10.5703125" style="136" customWidth="1"/>
    <col min="4" max="5" width="10.42578125" style="136" customWidth="1"/>
    <col min="6" max="16384" width="9.140625" style="136"/>
  </cols>
  <sheetData>
    <row r="1" spans="1:5" ht="10.5" customHeight="1" x14ac:dyDescent="0.2">
      <c r="A1" s="411" t="s">
        <v>395</v>
      </c>
      <c r="B1" s="411"/>
      <c r="C1" s="411"/>
      <c r="D1" s="411"/>
      <c r="E1" s="411"/>
    </row>
    <row r="2" spans="1:5" ht="21.75" customHeight="1" x14ac:dyDescent="0.2">
      <c r="A2" s="402" t="s">
        <v>485</v>
      </c>
      <c r="B2" s="402"/>
      <c r="C2" s="402"/>
      <c r="D2" s="402"/>
      <c r="E2" s="402"/>
    </row>
    <row r="3" spans="1:5" ht="27.75" customHeight="1" x14ac:dyDescent="0.2">
      <c r="A3" s="397" t="s">
        <v>538</v>
      </c>
      <c r="B3" s="397"/>
      <c r="C3" s="397"/>
      <c r="D3" s="397"/>
      <c r="E3" s="397"/>
    </row>
    <row r="4" spans="1:5" ht="7.5" customHeight="1" x14ac:dyDescent="0.2">
      <c r="A4" s="393"/>
      <c r="B4" s="393"/>
      <c r="C4" s="393"/>
      <c r="D4" s="393"/>
      <c r="E4" s="393"/>
    </row>
    <row r="5" spans="1:5" ht="28.5" customHeight="1" x14ac:dyDescent="0.2">
      <c r="A5" s="408" t="s">
        <v>539</v>
      </c>
      <c r="B5" s="404"/>
      <c r="C5" s="404"/>
      <c r="D5" s="404"/>
      <c r="E5" s="404"/>
    </row>
    <row r="6" spans="1:5" ht="9" customHeight="1" x14ac:dyDescent="0.2">
      <c r="B6" s="152" t="s">
        <v>43</v>
      </c>
      <c r="C6" s="152" t="s">
        <v>44</v>
      </c>
      <c r="D6" s="152" t="s">
        <v>45</v>
      </c>
      <c r="E6" s="196" t="s">
        <v>2</v>
      </c>
    </row>
    <row r="7" spans="1:5" ht="9" customHeight="1" x14ac:dyDescent="0.2">
      <c r="A7" s="53" t="s">
        <v>266</v>
      </c>
      <c r="B7" s="108">
        <v>9636849</v>
      </c>
      <c r="C7" s="108">
        <v>38667612</v>
      </c>
      <c r="D7" s="108">
        <v>36498423</v>
      </c>
      <c r="E7" s="108">
        <v>84802884</v>
      </c>
    </row>
    <row r="8" spans="1:5" ht="9" customHeight="1" x14ac:dyDescent="0.2">
      <c r="A8" s="53" t="s">
        <v>267</v>
      </c>
      <c r="B8" s="108">
        <v>3416165</v>
      </c>
      <c r="C8" s="108">
        <v>7912390</v>
      </c>
      <c r="D8" s="108">
        <v>5817870</v>
      </c>
      <c r="E8" s="108">
        <v>17146425</v>
      </c>
    </row>
    <row r="9" spans="1:5" ht="9" customHeight="1" x14ac:dyDescent="0.2">
      <c r="A9" s="133" t="s">
        <v>63</v>
      </c>
      <c r="B9" s="110">
        <v>1512887</v>
      </c>
      <c r="C9" s="110">
        <v>2701219</v>
      </c>
      <c r="D9" s="110">
        <v>614815</v>
      </c>
      <c r="E9" s="110">
        <v>4828921</v>
      </c>
    </row>
    <row r="10" spans="1:5" ht="9" customHeight="1" x14ac:dyDescent="0.2">
      <c r="A10" s="133" t="s">
        <v>67</v>
      </c>
      <c r="B10" s="110">
        <v>568965</v>
      </c>
      <c r="C10" s="110">
        <v>1650927</v>
      </c>
      <c r="D10" s="110">
        <v>2348039</v>
      </c>
      <c r="E10" s="110">
        <v>4567931</v>
      </c>
    </row>
    <row r="11" spans="1:5" ht="9" customHeight="1" x14ac:dyDescent="0.2">
      <c r="A11" s="133" t="s">
        <v>65</v>
      </c>
      <c r="B11" s="110">
        <v>321354</v>
      </c>
      <c r="C11" s="110">
        <v>836818</v>
      </c>
      <c r="D11" s="110">
        <v>445621</v>
      </c>
      <c r="E11" s="110">
        <v>1603793</v>
      </c>
    </row>
    <row r="12" spans="1:5" ht="9" customHeight="1" x14ac:dyDescent="0.2">
      <c r="A12" s="133" t="s">
        <v>64</v>
      </c>
      <c r="B12" s="110">
        <v>452738</v>
      </c>
      <c r="C12" s="110">
        <v>780652</v>
      </c>
      <c r="D12" s="110">
        <v>237489</v>
      </c>
      <c r="E12" s="110">
        <v>1470879</v>
      </c>
    </row>
    <row r="13" spans="1:5" ht="9.75" customHeight="1" x14ac:dyDescent="0.2">
      <c r="A13" s="133" t="s">
        <v>66</v>
      </c>
      <c r="B13" s="110">
        <v>213964</v>
      </c>
      <c r="C13" s="110">
        <v>617820</v>
      </c>
      <c r="D13" s="110">
        <v>390250</v>
      </c>
      <c r="E13" s="110">
        <v>1222034</v>
      </c>
    </row>
    <row r="14" spans="1:5" ht="9" customHeight="1" x14ac:dyDescent="0.2">
      <c r="A14" s="133" t="s">
        <v>62</v>
      </c>
      <c r="B14" s="110">
        <v>66516</v>
      </c>
      <c r="C14" s="110">
        <v>194899</v>
      </c>
      <c r="D14" s="110">
        <v>299152</v>
      </c>
      <c r="E14" s="110">
        <v>560567</v>
      </c>
    </row>
    <row r="15" spans="1:5" s="264" customFormat="1" ht="9" customHeight="1" thickBot="1" x14ac:dyDescent="0.25">
      <c r="A15" s="176" t="s">
        <v>204</v>
      </c>
      <c r="B15" s="175">
        <v>279741</v>
      </c>
      <c r="C15" s="175">
        <v>1130055</v>
      </c>
      <c r="D15" s="175">
        <v>1482504</v>
      </c>
      <c r="E15" s="175">
        <v>2892300</v>
      </c>
    </row>
    <row r="16" spans="1:5" ht="9" customHeight="1" x14ac:dyDescent="0.2">
      <c r="A16" s="292" t="s">
        <v>2</v>
      </c>
      <c r="B16" s="299">
        <v>13053014</v>
      </c>
      <c r="C16" s="299">
        <v>46580002</v>
      </c>
      <c r="D16" s="299">
        <v>42316293</v>
      </c>
      <c r="E16" s="299">
        <v>101949309</v>
      </c>
    </row>
    <row r="17" spans="1:5" ht="9" customHeight="1" x14ac:dyDescent="0.2">
      <c r="A17" s="276"/>
      <c r="B17" s="159"/>
      <c r="C17" s="159"/>
      <c r="D17" s="159"/>
      <c r="E17" s="159"/>
    </row>
    <row r="18" spans="1:5" ht="9" customHeight="1" x14ac:dyDescent="0.2">
      <c r="A18" s="445" t="s">
        <v>365</v>
      </c>
      <c r="B18" s="445"/>
      <c r="C18" s="159"/>
      <c r="D18" s="159"/>
      <c r="E18" s="159"/>
    </row>
    <row r="19" spans="1:5" ht="9" customHeight="1" x14ac:dyDescent="0.2">
      <c r="A19" s="287" t="s">
        <v>266</v>
      </c>
      <c r="B19" s="320">
        <f>(B7/$E7)*100</f>
        <v>11.363822249252749</v>
      </c>
      <c r="C19" s="320">
        <f t="shared" ref="C19:E19" si="0">(C7/$E7)*100</f>
        <v>45.597048326799829</v>
      </c>
      <c r="D19" s="320">
        <f t="shared" si="0"/>
        <v>43.039129423947422</v>
      </c>
      <c r="E19" s="320">
        <f t="shared" si="0"/>
        <v>100</v>
      </c>
    </row>
    <row r="20" spans="1:5" ht="9" customHeight="1" x14ac:dyDescent="0.2">
      <c r="A20" s="287" t="s">
        <v>267</v>
      </c>
      <c r="B20" s="320">
        <f t="shared" ref="B20:E20" si="1">(B8/$E8)*100</f>
        <v>19.923482591852238</v>
      </c>
      <c r="C20" s="320">
        <f t="shared" si="1"/>
        <v>46.146004196210001</v>
      </c>
      <c r="D20" s="320">
        <f t="shared" si="1"/>
        <v>33.930513211937765</v>
      </c>
      <c r="E20" s="320">
        <f t="shared" si="1"/>
        <v>100</v>
      </c>
    </row>
    <row r="21" spans="1:5" ht="9" customHeight="1" x14ac:dyDescent="0.2">
      <c r="A21" s="288" t="s">
        <v>63</v>
      </c>
      <c r="B21" s="321">
        <f t="shared" ref="B21:E21" si="2">(B9/$E9)*100</f>
        <v>31.329711130084753</v>
      </c>
      <c r="C21" s="321">
        <f t="shared" si="2"/>
        <v>55.938355587096986</v>
      </c>
      <c r="D21" s="321">
        <f t="shared" si="2"/>
        <v>12.731933282818254</v>
      </c>
      <c r="E21" s="321">
        <f t="shared" si="2"/>
        <v>100</v>
      </c>
    </row>
    <row r="22" spans="1:5" ht="9" customHeight="1" x14ac:dyDescent="0.2">
      <c r="A22" s="288" t="s">
        <v>67</v>
      </c>
      <c r="B22" s="321">
        <f t="shared" ref="B22:E22" si="3">(B10/$E10)*100</f>
        <v>12.45563910663274</v>
      </c>
      <c r="C22" s="321">
        <f t="shared" si="3"/>
        <v>36.141679898404774</v>
      </c>
      <c r="D22" s="321">
        <f t="shared" si="3"/>
        <v>51.402680994962488</v>
      </c>
      <c r="E22" s="321">
        <f t="shared" si="3"/>
        <v>100</v>
      </c>
    </row>
    <row r="23" spans="1:5" ht="9" customHeight="1" x14ac:dyDescent="0.2">
      <c r="A23" s="288" t="s">
        <v>65</v>
      </c>
      <c r="B23" s="321">
        <f t="shared" ref="B23:E23" si="4">(B11/$E11)*100</f>
        <v>20.03712449175174</v>
      </c>
      <c r="C23" s="321">
        <f t="shared" si="4"/>
        <v>52.177431875559996</v>
      </c>
      <c r="D23" s="321">
        <f t="shared" si="4"/>
        <v>27.785443632688256</v>
      </c>
      <c r="E23" s="321">
        <f t="shared" si="4"/>
        <v>100</v>
      </c>
    </row>
    <row r="24" spans="1:5" ht="9" customHeight="1" x14ac:dyDescent="0.2">
      <c r="A24" s="288" t="s">
        <v>64</v>
      </c>
      <c r="B24" s="321">
        <f t="shared" ref="B24:E24" si="5">(B12/$E12)*100</f>
        <v>30.780098158992004</v>
      </c>
      <c r="C24" s="321">
        <f t="shared" si="5"/>
        <v>53.073842239912331</v>
      </c>
      <c r="D24" s="321">
        <f t="shared" si="5"/>
        <v>16.146059601095672</v>
      </c>
      <c r="E24" s="321">
        <f t="shared" si="5"/>
        <v>100</v>
      </c>
    </row>
    <row r="25" spans="1:5" ht="9" customHeight="1" x14ac:dyDescent="0.2">
      <c r="A25" s="288" t="s">
        <v>66</v>
      </c>
      <c r="B25" s="321">
        <f t="shared" ref="B25:E25" si="6">(B13/$E13)*100</f>
        <v>17.508841816185146</v>
      </c>
      <c r="C25" s="321">
        <f t="shared" si="6"/>
        <v>50.556694821911663</v>
      </c>
      <c r="D25" s="321">
        <f t="shared" si="6"/>
        <v>31.934463361903187</v>
      </c>
      <c r="E25" s="321">
        <f t="shared" si="6"/>
        <v>100</v>
      </c>
    </row>
    <row r="26" spans="1:5" ht="9" customHeight="1" x14ac:dyDescent="0.2">
      <c r="A26" s="288" t="s">
        <v>62</v>
      </c>
      <c r="B26" s="321">
        <f t="shared" ref="B26:E26" si="7">(B14/$E14)*100</f>
        <v>11.865842976843091</v>
      </c>
      <c r="C26" s="321">
        <f t="shared" si="7"/>
        <v>34.768190064702345</v>
      </c>
      <c r="D26" s="321">
        <f t="shared" si="7"/>
        <v>53.365966958454571</v>
      </c>
      <c r="E26" s="321">
        <f t="shared" si="7"/>
        <v>100</v>
      </c>
    </row>
    <row r="27" spans="1:5" s="264" customFormat="1" ht="9" customHeight="1" thickBot="1" x14ac:dyDescent="0.25">
      <c r="A27" s="295" t="s">
        <v>204</v>
      </c>
      <c r="B27" s="322">
        <f t="shared" ref="B27:E27" si="8">(B15/$E15)*100</f>
        <v>9.6719219997925521</v>
      </c>
      <c r="C27" s="322">
        <f t="shared" si="8"/>
        <v>39.071154444559689</v>
      </c>
      <c r="D27" s="322">
        <f t="shared" si="8"/>
        <v>51.256923555647759</v>
      </c>
      <c r="E27" s="322">
        <f t="shared" si="8"/>
        <v>100</v>
      </c>
    </row>
    <row r="28" spans="1:5" ht="9" customHeight="1" x14ac:dyDescent="0.2">
      <c r="A28" s="292" t="s">
        <v>211</v>
      </c>
      <c r="B28" s="331">
        <f t="shared" ref="B28:E28" si="9">(B16/$E16)*100</f>
        <v>12.803435479881479</v>
      </c>
      <c r="C28" s="331">
        <f t="shared" si="9"/>
        <v>45.68937490297261</v>
      </c>
      <c r="D28" s="331">
        <f t="shared" si="9"/>
        <v>41.507189617145904</v>
      </c>
      <c r="E28" s="331">
        <f t="shared" si="9"/>
        <v>100</v>
      </c>
    </row>
    <row r="29" spans="1:5" ht="32.25" customHeight="1" x14ac:dyDescent="0.2">
      <c r="A29" s="398" t="s">
        <v>443</v>
      </c>
      <c r="B29" s="398"/>
      <c r="C29" s="398"/>
      <c r="D29" s="398"/>
      <c r="E29" s="398"/>
    </row>
    <row r="30" spans="1:5" ht="21" customHeight="1" x14ac:dyDescent="0.2">
      <c r="A30" s="395" t="s">
        <v>579</v>
      </c>
      <c r="B30" s="398"/>
      <c r="C30" s="398"/>
      <c r="D30" s="398"/>
      <c r="E30" s="398"/>
    </row>
    <row r="31" spans="1:5" ht="18" customHeight="1" x14ac:dyDescent="0.15">
      <c r="A31" s="401"/>
      <c r="B31" s="401"/>
      <c r="C31" s="401"/>
      <c r="D31" s="401"/>
      <c r="E31" s="401"/>
    </row>
    <row r="32" spans="1:5" x14ac:dyDescent="0.2">
      <c r="B32" s="37"/>
      <c r="C32" s="37"/>
      <c r="D32" s="37"/>
      <c r="E32" s="37"/>
    </row>
    <row r="33" spans="2:5" ht="13.5" customHeight="1" x14ac:dyDescent="0.2">
      <c r="B33" s="37"/>
      <c r="C33" s="37"/>
      <c r="D33" s="37"/>
      <c r="E33" s="37"/>
    </row>
    <row r="34" spans="2:5" x14ac:dyDescent="0.2">
      <c r="B34" s="37"/>
      <c r="C34" s="37"/>
      <c r="D34" s="37"/>
      <c r="E34" s="37"/>
    </row>
    <row r="35" spans="2:5" x14ac:dyDescent="0.2">
      <c r="B35" s="37"/>
      <c r="C35" s="37"/>
      <c r="D35" s="37"/>
      <c r="E35" s="37"/>
    </row>
    <row r="36" spans="2:5" x14ac:dyDescent="0.2">
      <c r="B36" s="37"/>
      <c r="C36" s="37"/>
      <c r="D36" s="37"/>
      <c r="E36" s="37"/>
    </row>
    <row r="37" spans="2:5" x14ac:dyDescent="0.2">
      <c r="B37" s="37"/>
      <c r="C37" s="37"/>
      <c r="D37" s="37"/>
      <c r="E37" s="37"/>
    </row>
    <row r="38" spans="2:5" x14ac:dyDescent="0.2">
      <c r="B38" s="37"/>
      <c r="C38" s="37"/>
      <c r="D38" s="37"/>
      <c r="E38" s="37"/>
    </row>
    <row r="39" spans="2:5" ht="12.75" customHeight="1" x14ac:dyDescent="0.2">
      <c r="B39" s="37"/>
      <c r="C39" s="37"/>
      <c r="D39" s="37"/>
      <c r="E39" s="37"/>
    </row>
    <row r="40" spans="2:5" x14ac:dyDescent="0.2">
      <c r="B40" s="37"/>
      <c r="C40" s="37"/>
      <c r="D40" s="37"/>
      <c r="E40" s="37"/>
    </row>
    <row r="41" spans="2:5" ht="13.5" customHeight="1" x14ac:dyDescent="0.2">
      <c r="B41" s="37"/>
      <c r="C41" s="37"/>
      <c r="D41" s="37"/>
      <c r="E41" s="37"/>
    </row>
    <row r="42" spans="2:5" x14ac:dyDescent="0.2">
      <c r="B42" s="141"/>
      <c r="C42" s="141"/>
      <c r="D42" s="141"/>
      <c r="E42" s="141"/>
    </row>
    <row r="43" spans="2:5" ht="12.75" customHeight="1" x14ac:dyDescent="0.2">
      <c r="B43" s="160"/>
      <c r="C43" s="160"/>
      <c r="D43" s="160"/>
      <c r="E43" s="160"/>
    </row>
    <row r="44" spans="2:5" x14ac:dyDescent="0.2">
      <c r="B44" s="160"/>
      <c r="C44" s="160"/>
      <c r="D44" s="160"/>
      <c r="E44" s="160"/>
    </row>
    <row r="45" spans="2:5" x14ac:dyDescent="0.2">
      <c r="B45" s="160"/>
      <c r="C45" s="160"/>
      <c r="D45" s="160"/>
      <c r="E45" s="160"/>
    </row>
    <row r="46" spans="2:5" x14ac:dyDescent="0.2">
      <c r="B46" s="160"/>
      <c r="C46" s="160"/>
      <c r="D46" s="160"/>
      <c r="E46" s="160"/>
    </row>
    <row r="47" spans="2:5" x14ac:dyDescent="0.2">
      <c r="B47" s="160"/>
      <c r="C47" s="160"/>
      <c r="D47" s="160"/>
      <c r="E47" s="160"/>
    </row>
    <row r="48" spans="2:5" x14ac:dyDescent="0.2">
      <c r="B48" s="160"/>
      <c r="C48" s="160"/>
      <c r="D48" s="160"/>
      <c r="E48" s="160"/>
    </row>
    <row r="49" spans="2:5" x14ac:dyDescent="0.2">
      <c r="B49" s="160"/>
      <c r="C49" s="160"/>
      <c r="D49" s="160"/>
      <c r="E49" s="160"/>
    </row>
    <row r="50" spans="2:5" x14ac:dyDescent="0.2">
      <c r="B50" s="160"/>
      <c r="C50" s="160"/>
      <c r="D50" s="160"/>
      <c r="E50" s="160"/>
    </row>
    <row r="51" spans="2:5" x14ac:dyDescent="0.2">
      <c r="B51" s="160"/>
      <c r="C51" s="160"/>
      <c r="D51" s="160"/>
      <c r="E51" s="160"/>
    </row>
    <row r="52" spans="2:5" x14ac:dyDescent="0.2">
      <c r="B52" s="160"/>
      <c r="C52" s="160"/>
      <c r="D52" s="160"/>
      <c r="E52" s="160"/>
    </row>
  </sheetData>
  <mergeCells count="9">
    <mergeCell ref="A1:E1"/>
    <mergeCell ref="A2:E2"/>
    <mergeCell ref="A31:E31"/>
    <mergeCell ref="A3:E3"/>
    <mergeCell ref="A4:E4"/>
    <mergeCell ref="A5:E5"/>
    <mergeCell ref="A30:E30"/>
    <mergeCell ref="A29:E29"/>
    <mergeCell ref="A18:B18"/>
  </mergeCells>
  <phoneticPr fontId="3" type="noConversion"/>
  <pageMargins left="1.05" right="1.05" top="0.5" bottom="0.25" header="0" footer="0"/>
  <pageSetup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view="pageLayout" zoomScale="130" zoomScaleNormal="115" zoomScaleSheetLayoutView="100" zoomScalePageLayoutView="130" workbookViewId="0">
      <selection sqref="A1:B1"/>
    </sheetView>
  </sheetViews>
  <sheetFormatPr defaultRowHeight="8.25" x14ac:dyDescent="0.2"/>
  <cols>
    <col min="1" max="2" width="12.5703125" style="136" customWidth="1"/>
    <col min="3" max="16384" width="9.140625" style="136"/>
  </cols>
  <sheetData>
    <row r="1" spans="1:3" ht="10.5" customHeight="1" x14ac:dyDescent="0.2">
      <c r="A1" s="411" t="s">
        <v>396</v>
      </c>
      <c r="B1" s="411"/>
    </row>
    <row r="2" spans="1:3" ht="36" customHeight="1" x14ac:dyDescent="0.2">
      <c r="A2" s="402" t="s">
        <v>536</v>
      </c>
      <c r="B2" s="402"/>
    </row>
    <row r="3" spans="1:3" ht="54" customHeight="1" x14ac:dyDescent="0.2">
      <c r="A3" s="400" t="s">
        <v>540</v>
      </c>
      <c r="B3" s="400"/>
      <c r="C3" s="185"/>
    </row>
    <row r="4" spans="1:3" ht="7.5" customHeight="1" x14ac:dyDescent="0.2">
      <c r="A4" s="393"/>
      <c r="B4" s="393"/>
    </row>
    <row r="5" spans="1:3" ht="39.75" customHeight="1" x14ac:dyDescent="0.2">
      <c r="A5" s="408" t="s">
        <v>539</v>
      </c>
      <c r="B5" s="404"/>
    </row>
    <row r="6" spans="1:3" ht="9.1999999999999993" customHeight="1" x14ac:dyDescent="0.2">
      <c r="B6" s="9" t="s">
        <v>212</v>
      </c>
    </row>
    <row r="7" spans="1:3" ht="9.1999999999999993" customHeight="1" x14ac:dyDescent="0.2">
      <c r="A7" s="53" t="s">
        <v>266</v>
      </c>
      <c r="B7" s="54">
        <v>43000</v>
      </c>
    </row>
    <row r="8" spans="1:3" ht="9.1999999999999993" customHeight="1" x14ac:dyDescent="0.2">
      <c r="A8" s="53" t="s">
        <v>267</v>
      </c>
      <c r="B8" s="54">
        <v>35000</v>
      </c>
    </row>
    <row r="9" spans="1:3" ht="9.1999999999999993" customHeight="1" x14ac:dyDescent="0.2">
      <c r="A9" s="133" t="s">
        <v>63</v>
      </c>
      <c r="B9" s="187">
        <v>25000</v>
      </c>
    </row>
    <row r="10" spans="1:3" ht="9.1999999999999993" customHeight="1" x14ac:dyDescent="0.2">
      <c r="A10" s="133" t="s">
        <v>67</v>
      </c>
      <c r="B10" s="187">
        <v>50000</v>
      </c>
    </row>
    <row r="11" spans="1:3" ht="9.1999999999999993" customHeight="1" x14ac:dyDescent="0.2">
      <c r="A11" s="133" t="s">
        <v>65</v>
      </c>
      <c r="B11" s="187">
        <v>32000</v>
      </c>
    </row>
    <row r="12" spans="1:3" ht="9.1999999999999993" customHeight="1" x14ac:dyDescent="0.2">
      <c r="A12" s="133" t="s">
        <v>64</v>
      </c>
      <c r="B12" s="187">
        <v>25000</v>
      </c>
    </row>
    <row r="13" spans="1:3" ht="9.1999999999999993" customHeight="1" x14ac:dyDescent="0.2">
      <c r="A13" s="133" t="s">
        <v>66</v>
      </c>
      <c r="B13" s="187">
        <v>35000</v>
      </c>
    </row>
    <row r="14" spans="1:3" ht="9.1999999999999993" customHeight="1" x14ac:dyDescent="0.2">
      <c r="A14" s="133" t="s">
        <v>62</v>
      </c>
      <c r="B14" s="187">
        <v>50000</v>
      </c>
    </row>
    <row r="15" spans="1:3" s="264" customFormat="1" ht="9.1999999999999993" customHeight="1" thickBot="1" x14ac:dyDescent="0.25">
      <c r="A15" s="176" t="s">
        <v>204</v>
      </c>
      <c r="B15" s="273">
        <v>50000</v>
      </c>
    </row>
    <row r="16" spans="1:3" ht="9.1999999999999993" customHeight="1" x14ac:dyDescent="0.2">
      <c r="A16" s="292" t="s">
        <v>211</v>
      </c>
      <c r="B16" s="319">
        <v>41500</v>
      </c>
    </row>
    <row r="17" spans="1:2" ht="64.5" customHeight="1" x14ac:dyDescent="0.2">
      <c r="A17" s="398" t="s">
        <v>443</v>
      </c>
      <c r="B17" s="398"/>
    </row>
    <row r="18" spans="1:2" ht="32.25" customHeight="1" x14ac:dyDescent="0.2">
      <c r="A18" s="395" t="s">
        <v>576</v>
      </c>
      <c r="B18" s="398"/>
    </row>
    <row r="19" spans="1:2" ht="18" customHeight="1" x14ac:dyDescent="0.15">
      <c r="A19" s="392" t="s">
        <v>245</v>
      </c>
      <c r="B19" s="392"/>
    </row>
    <row r="20" spans="1:2" x14ac:dyDescent="0.2">
      <c r="A20" s="153"/>
    </row>
    <row r="21" spans="1:2" x14ac:dyDescent="0.2">
      <c r="B21" s="141"/>
    </row>
    <row r="22" spans="1:2" ht="12.75" customHeight="1" x14ac:dyDescent="0.2">
      <c r="B22" s="141"/>
    </row>
    <row r="23" spans="1:2" x14ac:dyDescent="0.2">
      <c r="B23" s="141"/>
    </row>
    <row r="24" spans="1:2" x14ac:dyDescent="0.2">
      <c r="B24" s="141"/>
    </row>
    <row r="25" spans="1:2" ht="13.5" customHeight="1" x14ac:dyDescent="0.2">
      <c r="B25" s="141"/>
    </row>
    <row r="26" spans="1:2" x14ac:dyDescent="0.2">
      <c r="B26" s="141"/>
    </row>
    <row r="27" spans="1:2" x14ac:dyDescent="0.2">
      <c r="B27" s="141"/>
    </row>
    <row r="28" spans="1:2" x14ac:dyDescent="0.2">
      <c r="B28" s="141"/>
    </row>
    <row r="29" spans="1:2" x14ac:dyDescent="0.2">
      <c r="B29" s="141"/>
    </row>
    <row r="30" spans="1:2" x14ac:dyDescent="0.2">
      <c r="A30" s="153"/>
    </row>
    <row r="38" ht="12.75" customHeight="1" x14ac:dyDescent="0.2"/>
    <row r="41" ht="12.75" customHeight="1" x14ac:dyDescent="0.2"/>
    <row r="44" ht="12.75" customHeight="1" x14ac:dyDescent="0.2"/>
    <row r="47" ht="12.75" customHeight="1" x14ac:dyDescent="0.2"/>
  </sheetData>
  <mergeCells count="8">
    <mergeCell ref="A18:B18"/>
    <mergeCell ref="A19:B19"/>
    <mergeCell ref="A1:B1"/>
    <mergeCell ref="A2:B2"/>
    <mergeCell ref="A3:B3"/>
    <mergeCell ref="A4:B4"/>
    <mergeCell ref="A5:B5"/>
    <mergeCell ref="A17:B17"/>
  </mergeCells>
  <pageMargins left="1.05" right="1.05" top="0.5" bottom="0.25" header="0" footer="0"/>
  <pageSetup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view="pageLayout" zoomScale="130" zoomScaleNormal="100" zoomScaleSheetLayoutView="100" zoomScalePageLayoutView="130" workbookViewId="0">
      <selection sqref="A1:G1"/>
    </sheetView>
  </sheetViews>
  <sheetFormatPr defaultRowHeight="8.25" x14ac:dyDescent="0.2"/>
  <cols>
    <col min="1" max="1" width="13.5703125" style="136" customWidth="1"/>
    <col min="2" max="7" width="11.5703125" style="136" customWidth="1"/>
    <col min="8" max="16384" width="9.140625" style="136"/>
  </cols>
  <sheetData>
    <row r="1" spans="1:8" ht="10.5" customHeight="1" x14ac:dyDescent="0.2">
      <c r="A1" s="411" t="s">
        <v>397</v>
      </c>
      <c r="B1" s="411"/>
      <c r="C1" s="411"/>
      <c r="D1" s="411"/>
      <c r="E1" s="411"/>
      <c r="F1" s="411"/>
      <c r="G1" s="411"/>
    </row>
    <row r="2" spans="1:8" ht="12" customHeight="1" x14ac:dyDescent="0.2">
      <c r="A2" s="402" t="s">
        <v>481</v>
      </c>
      <c r="B2" s="402"/>
      <c r="C2" s="402"/>
      <c r="D2" s="402"/>
      <c r="E2" s="402"/>
      <c r="F2" s="402"/>
      <c r="G2" s="402"/>
    </row>
    <row r="3" spans="1:8" ht="18" customHeight="1" x14ac:dyDescent="0.2">
      <c r="A3" s="397" t="s">
        <v>541</v>
      </c>
      <c r="B3" s="397"/>
      <c r="C3" s="397"/>
      <c r="D3" s="397"/>
      <c r="E3" s="397"/>
      <c r="F3" s="397"/>
      <c r="G3" s="397"/>
    </row>
    <row r="4" spans="1:8" ht="7.5" customHeight="1" x14ac:dyDescent="0.2">
      <c r="A4" s="393"/>
      <c r="B4" s="393"/>
      <c r="C4" s="393"/>
      <c r="D4" s="393"/>
      <c r="E4" s="393"/>
      <c r="F4" s="393"/>
      <c r="G4" s="393"/>
    </row>
    <row r="5" spans="1:8" ht="18" customHeight="1" x14ac:dyDescent="0.2">
      <c r="A5" s="408" t="s">
        <v>542</v>
      </c>
      <c r="B5" s="404"/>
      <c r="C5" s="404"/>
      <c r="D5" s="404"/>
      <c r="E5" s="404"/>
      <c r="F5" s="404"/>
    </row>
    <row r="6" spans="1:8" ht="9.1999999999999993" customHeight="1" x14ac:dyDescent="0.15">
      <c r="A6" s="2"/>
      <c r="B6" s="345" t="s">
        <v>59</v>
      </c>
      <c r="C6" s="345" t="s">
        <v>30</v>
      </c>
      <c r="D6" s="345" t="s">
        <v>60</v>
      </c>
      <c r="E6" s="345" t="s">
        <v>31</v>
      </c>
      <c r="F6" s="345" t="s">
        <v>61</v>
      </c>
    </row>
    <row r="7" spans="1:8" ht="9.1999999999999993" customHeight="1" x14ac:dyDescent="0.15">
      <c r="A7" s="2"/>
      <c r="B7" s="346" t="s">
        <v>585</v>
      </c>
      <c r="C7" s="346" t="s">
        <v>586</v>
      </c>
      <c r="D7" s="346" t="s">
        <v>587</v>
      </c>
      <c r="E7" s="346" t="s">
        <v>588</v>
      </c>
      <c r="F7" s="346" t="s">
        <v>589</v>
      </c>
      <c r="G7" s="347" t="s">
        <v>2</v>
      </c>
      <c r="H7" s="143"/>
    </row>
    <row r="8" spans="1:8" ht="9.1999999999999993" customHeight="1" x14ac:dyDescent="0.2">
      <c r="A8" s="53" t="s">
        <v>266</v>
      </c>
      <c r="B8" s="129">
        <v>19683930</v>
      </c>
      <c r="C8" s="129">
        <v>20246698</v>
      </c>
      <c r="D8" s="129">
        <v>19407295</v>
      </c>
      <c r="E8" s="129">
        <v>20179056</v>
      </c>
      <c r="F8" s="129">
        <v>20071865</v>
      </c>
      <c r="G8" s="129">
        <v>99588844</v>
      </c>
      <c r="H8" s="360"/>
    </row>
    <row r="9" spans="1:8" ht="9.1999999999999993" customHeight="1" x14ac:dyDescent="0.2">
      <c r="A9" s="53" t="s">
        <v>267</v>
      </c>
      <c r="B9" s="129">
        <v>3553831</v>
      </c>
      <c r="C9" s="129">
        <v>3718779</v>
      </c>
      <c r="D9" s="129">
        <v>3108039</v>
      </c>
      <c r="E9" s="129">
        <v>2903784</v>
      </c>
      <c r="F9" s="129">
        <v>3096303</v>
      </c>
      <c r="G9" s="129">
        <v>16380736</v>
      </c>
      <c r="H9" s="360"/>
    </row>
    <row r="10" spans="1:8" ht="9.1999999999999993" customHeight="1" x14ac:dyDescent="0.2">
      <c r="A10" s="133" t="s">
        <v>63</v>
      </c>
      <c r="B10" s="131">
        <v>1106553</v>
      </c>
      <c r="C10" s="131">
        <v>1346181</v>
      </c>
      <c r="D10" s="131">
        <v>954047</v>
      </c>
      <c r="E10" s="131">
        <v>610283</v>
      </c>
      <c r="F10" s="131">
        <v>280333</v>
      </c>
      <c r="G10" s="131">
        <v>4297397</v>
      </c>
      <c r="H10" s="204"/>
    </row>
    <row r="11" spans="1:8" ht="9.1999999999999993" customHeight="1" x14ac:dyDescent="0.2">
      <c r="A11" s="133" t="s">
        <v>67</v>
      </c>
      <c r="B11" s="131">
        <v>656999</v>
      </c>
      <c r="C11" s="131">
        <v>601346</v>
      </c>
      <c r="D11" s="131">
        <v>634585</v>
      </c>
      <c r="E11" s="131">
        <v>849739</v>
      </c>
      <c r="F11" s="131">
        <v>1255610</v>
      </c>
      <c r="G11" s="131">
        <v>3998279</v>
      </c>
      <c r="H11" s="204"/>
    </row>
    <row r="12" spans="1:8" ht="9.1999999999999993" customHeight="1" x14ac:dyDescent="0.2">
      <c r="A12" s="133" t="s">
        <v>65</v>
      </c>
      <c r="B12" s="131">
        <v>467087</v>
      </c>
      <c r="C12" s="131">
        <v>404988</v>
      </c>
      <c r="D12" s="131">
        <v>322843</v>
      </c>
      <c r="E12" s="131">
        <v>267584</v>
      </c>
      <c r="F12" s="131">
        <v>215073</v>
      </c>
      <c r="G12" s="131">
        <v>1677575</v>
      </c>
      <c r="H12" s="204"/>
    </row>
    <row r="13" spans="1:8" ht="9.1999999999999993" customHeight="1" x14ac:dyDescent="0.2">
      <c r="A13" s="133" t="s">
        <v>64</v>
      </c>
      <c r="B13" s="131">
        <v>261245</v>
      </c>
      <c r="C13" s="131">
        <v>327930</v>
      </c>
      <c r="D13" s="131">
        <v>253092</v>
      </c>
      <c r="E13" s="131">
        <v>200540</v>
      </c>
      <c r="F13" s="131">
        <v>108025</v>
      </c>
      <c r="G13" s="131">
        <v>1150832</v>
      </c>
      <c r="H13" s="204"/>
    </row>
    <row r="14" spans="1:8" ht="9.1999999999999993" customHeight="1" x14ac:dyDescent="0.2">
      <c r="A14" s="133" t="s">
        <v>66</v>
      </c>
      <c r="B14" s="131">
        <v>208152</v>
      </c>
      <c r="C14" s="131">
        <v>245096</v>
      </c>
      <c r="D14" s="131">
        <v>238090</v>
      </c>
      <c r="E14" s="131">
        <v>222117</v>
      </c>
      <c r="F14" s="131">
        <v>184426</v>
      </c>
      <c r="G14" s="131">
        <v>1097881</v>
      </c>
      <c r="H14" s="204"/>
    </row>
    <row r="15" spans="1:8" ht="9.1999999999999993" customHeight="1" x14ac:dyDescent="0.2">
      <c r="A15" s="133" t="s">
        <v>62</v>
      </c>
      <c r="B15" s="131">
        <v>176698</v>
      </c>
      <c r="C15" s="131">
        <v>128845</v>
      </c>
      <c r="D15" s="131">
        <v>100737</v>
      </c>
      <c r="E15" s="131">
        <v>107143</v>
      </c>
      <c r="F15" s="131">
        <v>176346</v>
      </c>
      <c r="G15" s="131">
        <v>689769</v>
      </c>
      <c r="H15" s="204"/>
    </row>
    <row r="16" spans="1:8" s="264" customFormat="1" ht="9.1999999999999993" customHeight="1" thickBot="1" x14ac:dyDescent="0.25">
      <c r="A16" s="176" t="s">
        <v>204</v>
      </c>
      <c r="B16" s="179">
        <v>677097</v>
      </c>
      <c r="C16" s="179">
        <v>664393</v>
      </c>
      <c r="D16" s="179">
        <v>604645</v>
      </c>
      <c r="E16" s="179">
        <v>646378</v>
      </c>
      <c r="F16" s="179">
        <v>876490</v>
      </c>
      <c r="G16" s="179">
        <v>3469003</v>
      </c>
      <c r="H16" s="204"/>
    </row>
    <row r="17" spans="1:8" ht="9.1999999999999993" customHeight="1" x14ac:dyDescent="0.2">
      <c r="A17" s="292" t="s">
        <v>2</v>
      </c>
      <c r="B17" s="294">
        <v>23237761</v>
      </c>
      <c r="C17" s="294">
        <v>23965477</v>
      </c>
      <c r="D17" s="294">
        <v>22515334</v>
      </c>
      <c r="E17" s="294">
        <v>23082840</v>
      </c>
      <c r="F17" s="294">
        <v>23168168</v>
      </c>
      <c r="G17" s="294">
        <v>115969580</v>
      </c>
      <c r="H17" s="204"/>
    </row>
    <row r="18" spans="1:8" ht="9.1999999999999993" customHeight="1" x14ac:dyDescent="0.2">
      <c r="A18" s="276"/>
      <c r="B18" s="159"/>
      <c r="C18" s="159"/>
      <c r="D18" s="159"/>
      <c r="E18" s="159"/>
      <c r="F18" s="159"/>
      <c r="G18" s="301"/>
    </row>
    <row r="19" spans="1:8" ht="9.1999999999999993" customHeight="1" x14ac:dyDescent="0.2">
      <c r="A19" s="445" t="s">
        <v>365</v>
      </c>
      <c r="B19" s="445"/>
      <c r="C19" s="445"/>
      <c r="D19" s="445"/>
      <c r="E19" s="445"/>
      <c r="F19" s="445"/>
      <c r="G19" s="445"/>
    </row>
    <row r="20" spans="1:8" ht="9.1999999999999993" customHeight="1" x14ac:dyDescent="0.2">
      <c r="A20" s="287" t="s">
        <v>266</v>
      </c>
      <c r="B20" s="315">
        <f>(B8/$G8)*100</f>
        <v>19.765195788395737</v>
      </c>
      <c r="C20" s="315">
        <f t="shared" ref="C20:G20" si="0">(C8/$G8)*100</f>
        <v>20.330287195622031</v>
      </c>
      <c r="D20" s="315">
        <f t="shared" si="0"/>
        <v>19.487418691193966</v>
      </c>
      <c r="E20" s="315">
        <f t="shared" si="0"/>
        <v>20.262365933276623</v>
      </c>
      <c r="F20" s="315">
        <f t="shared" si="0"/>
        <v>20.154732391511644</v>
      </c>
      <c r="G20" s="315">
        <f t="shared" si="0"/>
        <v>100</v>
      </c>
    </row>
    <row r="21" spans="1:8" ht="9.1999999999999993" customHeight="1" x14ac:dyDescent="0.2">
      <c r="A21" s="287" t="s">
        <v>267</v>
      </c>
      <c r="B21" s="315">
        <f t="shared" ref="B21:G21" si="1">(B9/$G9)*100</f>
        <v>21.695185124770948</v>
      </c>
      <c r="C21" s="315">
        <f t="shared" si="1"/>
        <v>22.702148426053629</v>
      </c>
      <c r="D21" s="315">
        <f t="shared" si="1"/>
        <v>18.973744525276519</v>
      </c>
      <c r="E21" s="315">
        <f t="shared" si="1"/>
        <v>17.726822531051109</v>
      </c>
      <c r="F21" s="315">
        <f t="shared" si="1"/>
        <v>18.902099392847795</v>
      </c>
      <c r="G21" s="315">
        <f t="shared" si="1"/>
        <v>100</v>
      </c>
    </row>
    <row r="22" spans="1:8" ht="9.1999999999999993" customHeight="1" x14ac:dyDescent="0.2">
      <c r="A22" s="288" t="s">
        <v>63</v>
      </c>
      <c r="B22" s="317">
        <f t="shared" ref="B22:G22" si="2">(B10/$G10)*100</f>
        <v>25.749378053738109</v>
      </c>
      <c r="C22" s="317">
        <f t="shared" si="2"/>
        <v>31.325497737351238</v>
      </c>
      <c r="D22" s="317">
        <f t="shared" si="2"/>
        <v>22.200578629342367</v>
      </c>
      <c r="E22" s="317">
        <f t="shared" si="2"/>
        <v>14.201224601776378</v>
      </c>
      <c r="F22" s="317">
        <f t="shared" si="2"/>
        <v>6.5233209777919052</v>
      </c>
      <c r="G22" s="317">
        <f t="shared" si="2"/>
        <v>100</v>
      </c>
    </row>
    <row r="23" spans="1:8" ht="9.1999999999999993" customHeight="1" x14ac:dyDescent="0.2">
      <c r="A23" s="288" t="s">
        <v>67</v>
      </c>
      <c r="B23" s="317">
        <f t="shared" ref="B23:G23" si="3">(B11/$G11)*100</f>
        <v>16.432044887312767</v>
      </c>
      <c r="C23" s="317">
        <f t="shared" si="3"/>
        <v>15.040121012065441</v>
      </c>
      <c r="D23" s="317">
        <f t="shared" si="3"/>
        <v>15.871453692951393</v>
      </c>
      <c r="E23" s="317">
        <f t="shared" si="3"/>
        <v>21.252618939298635</v>
      </c>
      <c r="F23" s="317">
        <f t="shared" si="3"/>
        <v>31.403761468371766</v>
      </c>
      <c r="G23" s="317">
        <f t="shared" si="3"/>
        <v>100</v>
      </c>
    </row>
    <row r="24" spans="1:8" ht="9.1999999999999993" customHeight="1" x14ac:dyDescent="0.2">
      <c r="A24" s="288" t="s">
        <v>65</v>
      </c>
      <c r="B24" s="317">
        <f t="shared" ref="B24:G24" si="4">(B12/$G12)*100</f>
        <v>27.842987645857857</v>
      </c>
      <c r="C24" s="317">
        <f t="shared" si="4"/>
        <v>24.141275352815818</v>
      </c>
      <c r="D24" s="317">
        <f t="shared" si="4"/>
        <v>19.244623936336676</v>
      </c>
      <c r="E24" s="317">
        <f t="shared" si="4"/>
        <v>15.950643041294727</v>
      </c>
      <c r="F24" s="317">
        <f t="shared" si="4"/>
        <v>12.820470023694917</v>
      </c>
      <c r="G24" s="317">
        <f t="shared" si="4"/>
        <v>100</v>
      </c>
    </row>
    <row r="25" spans="1:8" ht="9.1999999999999993" customHeight="1" x14ac:dyDescent="0.2">
      <c r="A25" s="288" t="s">
        <v>64</v>
      </c>
      <c r="B25" s="317">
        <f t="shared" ref="B25:G25" si="5">(B13/$G13)*100</f>
        <v>22.700533179473634</v>
      </c>
      <c r="C25" s="317">
        <f t="shared" si="5"/>
        <v>28.495036634365402</v>
      </c>
      <c r="D25" s="317">
        <f t="shared" si="5"/>
        <v>21.992089201551572</v>
      </c>
      <c r="E25" s="317">
        <f t="shared" si="5"/>
        <v>17.425653787868256</v>
      </c>
      <c r="F25" s="317">
        <f t="shared" si="5"/>
        <v>9.3866871967411409</v>
      </c>
      <c r="G25" s="317">
        <f t="shared" si="5"/>
        <v>100</v>
      </c>
    </row>
    <row r="26" spans="1:8" ht="9.1999999999999993" customHeight="1" x14ac:dyDescent="0.2">
      <c r="A26" s="288" t="s">
        <v>66</v>
      </c>
      <c r="B26" s="317">
        <f t="shared" ref="B26:G26" si="6">(B14/$G14)*100</f>
        <v>18.959431850992956</v>
      </c>
      <c r="C26" s="317">
        <f t="shared" si="6"/>
        <v>22.324459572576629</v>
      </c>
      <c r="D26" s="317">
        <f t="shared" si="6"/>
        <v>21.686321195102202</v>
      </c>
      <c r="E26" s="317">
        <f t="shared" si="6"/>
        <v>20.231427631956471</v>
      </c>
      <c r="F26" s="317">
        <f t="shared" si="6"/>
        <v>16.798359749371745</v>
      </c>
      <c r="G26" s="317">
        <f t="shared" si="6"/>
        <v>100</v>
      </c>
    </row>
    <row r="27" spans="1:8" ht="9.1999999999999993" customHeight="1" x14ac:dyDescent="0.2">
      <c r="A27" s="288" t="s">
        <v>62</v>
      </c>
      <c r="B27" s="317">
        <f t="shared" ref="B27:G27" si="7">(B15/$G15)*100</f>
        <v>25.616981917134581</v>
      </c>
      <c r="C27" s="317">
        <f t="shared" si="7"/>
        <v>18.679441958104814</v>
      </c>
      <c r="D27" s="317">
        <f t="shared" si="7"/>
        <v>14.604454534779036</v>
      </c>
      <c r="E27" s="317">
        <f t="shared" si="7"/>
        <v>15.533171250085173</v>
      </c>
      <c r="F27" s="317">
        <f t="shared" si="7"/>
        <v>25.5659503398964</v>
      </c>
      <c r="G27" s="317">
        <f t="shared" si="7"/>
        <v>100</v>
      </c>
    </row>
    <row r="28" spans="1:8" s="264" customFormat="1" ht="9.1999999999999993" customHeight="1" thickBot="1" x14ac:dyDescent="0.25">
      <c r="A28" s="295" t="s">
        <v>204</v>
      </c>
      <c r="B28" s="318">
        <f t="shared" ref="B28:G28" si="8">(B16/$G16)*100</f>
        <v>19.518489894646962</v>
      </c>
      <c r="C28" s="318">
        <f t="shared" si="8"/>
        <v>19.152275163786253</v>
      </c>
      <c r="D28" s="318">
        <f t="shared" si="8"/>
        <v>17.429935921070118</v>
      </c>
      <c r="E28" s="318">
        <f t="shared" si="8"/>
        <v>18.632961689569019</v>
      </c>
      <c r="F28" s="318">
        <f t="shared" si="8"/>
        <v>25.266337330927648</v>
      </c>
      <c r="G28" s="318">
        <f t="shared" si="8"/>
        <v>100</v>
      </c>
    </row>
    <row r="29" spans="1:8" ht="9.1999999999999993" customHeight="1" x14ac:dyDescent="0.2">
      <c r="A29" s="292" t="s">
        <v>211</v>
      </c>
      <c r="B29" s="313">
        <f t="shared" ref="B29:G29" si="9">(B17/$G17)*100</f>
        <v>20.037807328439062</v>
      </c>
      <c r="C29" s="313">
        <f t="shared" si="9"/>
        <v>20.665313265771935</v>
      </c>
      <c r="D29" s="313">
        <f t="shared" si="9"/>
        <v>19.414862069863492</v>
      </c>
      <c r="E29" s="313">
        <f t="shared" si="9"/>
        <v>19.904219710030855</v>
      </c>
      <c r="F29" s="313">
        <f t="shared" si="9"/>
        <v>19.977797625894652</v>
      </c>
      <c r="G29" s="313">
        <f t="shared" si="9"/>
        <v>100</v>
      </c>
    </row>
    <row r="30" spans="1:8" ht="43.35" customHeight="1" x14ac:dyDescent="0.2">
      <c r="A30" s="427" t="s">
        <v>543</v>
      </c>
      <c r="B30" s="427"/>
      <c r="C30" s="427"/>
      <c r="D30" s="427"/>
      <c r="E30" s="427"/>
      <c r="F30" s="427"/>
      <c r="G30" s="427"/>
    </row>
    <row r="31" spans="1:8" ht="10.5" customHeight="1" x14ac:dyDescent="0.2">
      <c r="A31" s="429" t="s">
        <v>576</v>
      </c>
      <c r="B31" s="427"/>
      <c r="C31" s="427"/>
      <c r="D31" s="427"/>
      <c r="E31" s="427"/>
      <c r="F31" s="427"/>
      <c r="G31" s="427"/>
    </row>
    <row r="32" spans="1:8" ht="18" customHeight="1" x14ac:dyDescent="0.15">
      <c r="A32" s="392"/>
      <c r="B32" s="392"/>
      <c r="C32" s="392"/>
      <c r="D32" s="392"/>
      <c r="E32" s="392"/>
      <c r="F32" s="392"/>
      <c r="G32" s="392"/>
    </row>
    <row r="33" spans="2:7" ht="12.75" customHeight="1" x14ac:dyDescent="0.2"/>
    <row r="34" spans="2:7" x14ac:dyDescent="0.2">
      <c r="B34" s="141"/>
      <c r="C34" s="141"/>
      <c r="D34" s="141"/>
      <c r="E34" s="141"/>
      <c r="F34" s="141"/>
      <c r="G34" s="141"/>
    </row>
    <row r="35" spans="2:7" ht="13.5" customHeight="1" x14ac:dyDescent="0.2">
      <c r="B35" s="141"/>
      <c r="C35" s="141"/>
      <c r="D35" s="141"/>
      <c r="E35" s="141"/>
      <c r="F35" s="141"/>
      <c r="G35" s="141"/>
    </row>
    <row r="40" spans="2:7" ht="12.75" customHeight="1" x14ac:dyDescent="0.2"/>
    <row r="42" spans="2:7" ht="13.5" customHeight="1" x14ac:dyDescent="0.2"/>
    <row r="44" spans="2:7" ht="12.75" customHeight="1" x14ac:dyDescent="0.2"/>
  </sheetData>
  <mergeCells count="9">
    <mergeCell ref="A1:G1"/>
    <mergeCell ref="A2:G2"/>
    <mergeCell ref="A32:G32"/>
    <mergeCell ref="A31:G31"/>
    <mergeCell ref="A3:G3"/>
    <mergeCell ref="A30:G30"/>
    <mergeCell ref="A5:F5"/>
    <mergeCell ref="A4:G4"/>
    <mergeCell ref="A19:G19"/>
  </mergeCells>
  <phoneticPr fontId="3" type="noConversion"/>
  <pageMargins left="1.05" right="1.05" top="0.5" bottom="0.25" header="0" footer="0"/>
  <pageSetup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view="pageLayout" zoomScale="130" zoomScaleNormal="115" zoomScaleSheetLayoutView="100" zoomScalePageLayoutView="130" workbookViewId="0">
      <selection sqref="A1:B1"/>
    </sheetView>
  </sheetViews>
  <sheetFormatPr defaultRowHeight="8.25" x14ac:dyDescent="0.2"/>
  <cols>
    <col min="1" max="2" width="12.5703125" style="136" customWidth="1"/>
    <col min="3" max="16384" width="9.140625" style="136"/>
  </cols>
  <sheetData>
    <row r="1" spans="1:3" ht="10.5" customHeight="1" x14ac:dyDescent="0.2">
      <c r="A1" s="411" t="s">
        <v>398</v>
      </c>
      <c r="B1" s="411"/>
    </row>
    <row r="2" spans="1:3" ht="36" customHeight="1" x14ac:dyDescent="0.2">
      <c r="A2" s="402" t="s">
        <v>544</v>
      </c>
      <c r="B2" s="402"/>
    </row>
    <row r="3" spans="1:3" ht="39.6" customHeight="1" x14ac:dyDescent="0.2">
      <c r="A3" s="400" t="s">
        <v>545</v>
      </c>
      <c r="B3" s="400"/>
      <c r="C3" s="185"/>
    </row>
    <row r="4" spans="1:3" ht="7.5" customHeight="1" x14ac:dyDescent="0.2">
      <c r="A4" s="393"/>
      <c r="B4" s="393"/>
    </row>
    <row r="5" spans="1:3" ht="18" customHeight="1" x14ac:dyDescent="0.2">
      <c r="A5" s="408" t="s">
        <v>510</v>
      </c>
      <c r="B5" s="404"/>
    </row>
    <row r="6" spans="1:3" ht="8.25" customHeight="1" x14ac:dyDescent="0.2">
      <c r="B6" s="9" t="s">
        <v>213</v>
      </c>
    </row>
    <row r="7" spans="1:3" ht="9" customHeight="1" x14ac:dyDescent="0.2">
      <c r="A7" s="53" t="s">
        <v>266</v>
      </c>
      <c r="B7" s="54">
        <v>51400</v>
      </c>
    </row>
    <row r="8" spans="1:3" ht="9.75" customHeight="1" x14ac:dyDescent="0.2">
      <c r="A8" s="53" t="s">
        <v>267</v>
      </c>
      <c r="B8" s="54">
        <v>46600</v>
      </c>
    </row>
    <row r="9" spans="1:3" ht="9" customHeight="1" x14ac:dyDescent="0.2">
      <c r="A9" s="133" t="s">
        <v>63</v>
      </c>
      <c r="B9" s="187">
        <v>35000</v>
      </c>
    </row>
    <row r="10" spans="1:3" ht="9" customHeight="1" x14ac:dyDescent="0.2">
      <c r="A10" s="133" t="s">
        <v>67</v>
      </c>
      <c r="B10" s="187">
        <v>69000</v>
      </c>
    </row>
    <row r="11" spans="1:3" ht="9.75" customHeight="1" x14ac:dyDescent="0.2">
      <c r="A11" s="133" t="s">
        <v>65</v>
      </c>
      <c r="B11" s="187">
        <v>39000</v>
      </c>
    </row>
    <row r="12" spans="1:3" ht="9" customHeight="1" x14ac:dyDescent="0.2">
      <c r="A12" s="133" t="s">
        <v>64</v>
      </c>
      <c r="B12" s="187">
        <v>40000</v>
      </c>
    </row>
    <row r="13" spans="1:3" ht="9" customHeight="1" x14ac:dyDescent="0.2">
      <c r="A13" s="133" t="s">
        <v>66</v>
      </c>
      <c r="B13" s="187">
        <v>49200</v>
      </c>
    </row>
    <row r="14" spans="1:3" ht="9" customHeight="1" x14ac:dyDescent="0.2">
      <c r="A14" s="133" t="s">
        <v>62</v>
      </c>
      <c r="B14" s="187">
        <v>48600</v>
      </c>
    </row>
    <row r="15" spans="1:3" s="264" customFormat="1" ht="9" customHeight="1" thickBot="1" x14ac:dyDescent="0.25">
      <c r="A15" s="176" t="s">
        <v>204</v>
      </c>
      <c r="B15" s="273">
        <v>55000</v>
      </c>
    </row>
    <row r="16" spans="1:3" ht="9" customHeight="1" x14ac:dyDescent="0.2">
      <c r="A16" s="292" t="s">
        <v>211</v>
      </c>
      <c r="B16" s="291">
        <v>50500</v>
      </c>
    </row>
    <row r="17" spans="1:2" ht="97.35" customHeight="1" x14ac:dyDescent="0.2">
      <c r="A17" s="398" t="s">
        <v>459</v>
      </c>
      <c r="B17" s="398"/>
    </row>
    <row r="18" spans="1:2" ht="21.75" customHeight="1" x14ac:dyDescent="0.2">
      <c r="A18" s="395" t="s">
        <v>576</v>
      </c>
      <c r="B18" s="398"/>
    </row>
    <row r="19" spans="1:2" ht="18" customHeight="1" x14ac:dyDescent="0.15">
      <c r="A19" s="392"/>
      <c r="B19" s="392"/>
    </row>
    <row r="20" spans="1:2" x14ac:dyDescent="0.2">
      <c r="A20" s="153"/>
    </row>
    <row r="21" spans="1:2" x14ac:dyDescent="0.2">
      <c r="B21" s="141"/>
    </row>
    <row r="22" spans="1:2" ht="12.75" customHeight="1" x14ac:dyDescent="0.2">
      <c r="B22" s="141"/>
    </row>
    <row r="23" spans="1:2" x14ac:dyDescent="0.2">
      <c r="B23" s="141"/>
    </row>
    <row r="24" spans="1:2" x14ac:dyDescent="0.2">
      <c r="B24" s="141"/>
    </row>
    <row r="25" spans="1:2" ht="13.5" customHeight="1" x14ac:dyDescent="0.2">
      <c r="B25" s="141"/>
    </row>
    <row r="26" spans="1:2" x14ac:dyDescent="0.2">
      <c r="B26" s="141"/>
    </row>
    <row r="27" spans="1:2" x14ac:dyDescent="0.2">
      <c r="B27" s="141"/>
    </row>
    <row r="28" spans="1:2" x14ac:dyDescent="0.2">
      <c r="B28" s="141"/>
    </row>
    <row r="29" spans="1:2" x14ac:dyDescent="0.2">
      <c r="B29" s="141"/>
    </row>
    <row r="30" spans="1:2" x14ac:dyDescent="0.2">
      <c r="A30" s="153"/>
    </row>
    <row r="38" ht="12.75" customHeight="1" x14ac:dyDescent="0.2"/>
    <row r="41" ht="12.75" customHeight="1" x14ac:dyDescent="0.2"/>
    <row r="44" ht="12.75" customHeight="1" x14ac:dyDescent="0.2"/>
    <row r="47" ht="12.75" customHeight="1" x14ac:dyDescent="0.2"/>
  </sheetData>
  <mergeCells count="8">
    <mergeCell ref="A18:B18"/>
    <mergeCell ref="A19:B19"/>
    <mergeCell ref="A1:B1"/>
    <mergeCell ref="A2:B2"/>
    <mergeCell ref="A3:B3"/>
    <mergeCell ref="A4:B4"/>
    <mergeCell ref="A5:B5"/>
    <mergeCell ref="A17:B17"/>
  </mergeCells>
  <pageMargins left="1.05" right="1.05" top="0.5" bottom="0.25" header="0" footer="0"/>
  <pageSetup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5"/>
  <sheetViews>
    <sheetView showGridLines="0" view="pageLayout" zoomScale="130" zoomScaleNormal="100" zoomScaleSheetLayoutView="100" zoomScalePageLayoutView="130" workbookViewId="0">
      <selection sqref="A1:E1"/>
    </sheetView>
  </sheetViews>
  <sheetFormatPr defaultRowHeight="8.25" x14ac:dyDescent="0.2"/>
  <cols>
    <col min="1" max="1" width="13" style="136" customWidth="1"/>
    <col min="2" max="3" width="10.28515625" style="136" customWidth="1"/>
    <col min="4" max="5" width="10.42578125" style="136" customWidth="1"/>
    <col min="6" max="16384" width="9.140625" style="136"/>
  </cols>
  <sheetData>
    <row r="1" spans="1:7" ht="10.5" customHeight="1" x14ac:dyDescent="0.2">
      <c r="A1" s="411" t="s">
        <v>399</v>
      </c>
      <c r="B1" s="411"/>
      <c r="C1" s="411"/>
      <c r="D1" s="411"/>
      <c r="E1" s="411"/>
    </row>
    <row r="2" spans="1:7" ht="21.75" customHeight="1" x14ac:dyDescent="0.2">
      <c r="A2" s="388" t="s">
        <v>466</v>
      </c>
      <c r="B2" s="388"/>
      <c r="C2" s="388"/>
      <c r="D2" s="388"/>
      <c r="E2" s="388"/>
    </row>
    <row r="3" spans="1:7" ht="18" customHeight="1" x14ac:dyDescent="0.2">
      <c r="A3" s="397" t="s">
        <v>546</v>
      </c>
      <c r="B3" s="397"/>
      <c r="C3" s="397"/>
      <c r="D3" s="397"/>
      <c r="E3" s="397"/>
    </row>
    <row r="4" spans="1:7" ht="7.5" customHeight="1" x14ac:dyDescent="0.2">
      <c r="A4" s="393"/>
      <c r="B4" s="393"/>
      <c r="C4" s="393"/>
      <c r="D4" s="393"/>
      <c r="E4" s="393"/>
    </row>
    <row r="5" spans="1:7" ht="18" customHeight="1" x14ac:dyDescent="0.2">
      <c r="A5" s="408" t="s">
        <v>547</v>
      </c>
      <c r="B5" s="404"/>
      <c r="C5" s="404"/>
      <c r="D5" s="404"/>
      <c r="E5" s="404"/>
    </row>
    <row r="6" spans="1:7" ht="9" customHeight="1" x14ac:dyDescent="0.2">
      <c r="A6" s="116"/>
      <c r="B6" s="453" t="s">
        <v>400</v>
      </c>
      <c r="C6" s="453"/>
      <c r="D6" s="453"/>
      <c r="E6" s="453"/>
    </row>
    <row r="7" spans="1:7" ht="9" customHeight="1" x14ac:dyDescent="0.2">
      <c r="B7" s="9" t="s">
        <v>200</v>
      </c>
      <c r="C7" s="9" t="s">
        <v>209</v>
      </c>
      <c r="D7" s="9" t="s">
        <v>208</v>
      </c>
      <c r="E7" s="9" t="s">
        <v>2</v>
      </c>
    </row>
    <row r="8" spans="1:7" ht="9" customHeight="1" x14ac:dyDescent="0.2">
      <c r="A8" s="53" t="s">
        <v>266</v>
      </c>
      <c r="B8" s="129">
        <v>15731796</v>
      </c>
      <c r="C8" s="129">
        <v>22265962</v>
      </c>
      <c r="D8" s="129">
        <v>3046756</v>
      </c>
      <c r="E8" s="129">
        <v>41044514</v>
      </c>
    </row>
    <row r="9" spans="1:7" ht="9" customHeight="1" x14ac:dyDescent="0.2">
      <c r="A9" s="53" t="s">
        <v>267</v>
      </c>
      <c r="B9" s="129">
        <v>829298</v>
      </c>
      <c r="C9" s="129">
        <v>5981497</v>
      </c>
      <c r="D9" s="129">
        <v>870330</v>
      </c>
      <c r="E9" s="129">
        <v>7681125</v>
      </c>
    </row>
    <row r="10" spans="1:7" ht="9" customHeight="1" x14ac:dyDescent="0.2">
      <c r="A10" s="133" t="s">
        <v>63</v>
      </c>
      <c r="B10" s="131">
        <v>349965</v>
      </c>
      <c r="C10" s="131">
        <v>2621037</v>
      </c>
      <c r="D10" s="131">
        <v>180580</v>
      </c>
      <c r="E10" s="131">
        <v>3151582</v>
      </c>
    </row>
    <row r="11" spans="1:7" ht="9" customHeight="1" x14ac:dyDescent="0.2">
      <c r="A11" s="133" t="s">
        <v>67</v>
      </c>
      <c r="B11" s="131">
        <v>143440</v>
      </c>
      <c r="C11" s="131">
        <v>1046869</v>
      </c>
      <c r="D11" s="131">
        <v>190333</v>
      </c>
      <c r="E11" s="131">
        <v>1380642</v>
      </c>
    </row>
    <row r="12" spans="1:7" ht="9" customHeight="1" x14ac:dyDescent="0.2">
      <c r="A12" s="133" t="s">
        <v>65</v>
      </c>
      <c r="B12" s="131">
        <v>87214</v>
      </c>
      <c r="C12" s="131">
        <v>549147</v>
      </c>
      <c r="D12" s="131">
        <v>154762</v>
      </c>
      <c r="E12" s="131">
        <v>791123</v>
      </c>
    </row>
    <row r="13" spans="1:7" ht="9" customHeight="1" x14ac:dyDescent="0.2">
      <c r="A13" s="288" t="s">
        <v>64</v>
      </c>
      <c r="B13" s="323">
        <v>59010</v>
      </c>
      <c r="C13" s="323">
        <v>590978</v>
      </c>
      <c r="D13" s="323">
        <v>37337</v>
      </c>
      <c r="E13" s="323">
        <v>687325</v>
      </c>
      <c r="F13" s="276"/>
      <c r="G13" s="276"/>
    </row>
    <row r="14" spans="1:7" ht="9" customHeight="1" x14ac:dyDescent="0.2">
      <c r="A14" s="288" t="s">
        <v>66</v>
      </c>
      <c r="B14" s="323">
        <v>35977</v>
      </c>
      <c r="C14" s="323">
        <v>296014</v>
      </c>
      <c r="D14" s="323">
        <v>52017</v>
      </c>
      <c r="E14" s="323">
        <v>384008</v>
      </c>
      <c r="F14" s="276"/>
      <c r="G14" s="276"/>
    </row>
    <row r="15" spans="1:7" ht="9" customHeight="1" x14ac:dyDescent="0.2">
      <c r="A15" s="288" t="s">
        <v>62</v>
      </c>
      <c r="B15" s="323">
        <v>60848</v>
      </c>
      <c r="C15" s="323">
        <v>270465</v>
      </c>
      <c r="D15" s="323">
        <v>42615</v>
      </c>
      <c r="E15" s="323">
        <v>373928</v>
      </c>
      <c r="F15" s="276"/>
      <c r="G15" s="276"/>
    </row>
    <row r="16" spans="1:7" s="264" customFormat="1" ht="9" customHeight="1" thickBot="1" x14ac:dyDescent="0.25">
      <c r="A16" s="295" t="s">
        <v>204</v>
      </c>
      <c r="B16" s="296">
        <v>92844</v>
      </c>
      <c r="C16" s="296">
        <v>606987</v>
      </c>
      <c r="D16" s="296">
        <v>212686</v>
      </c>
      <c r="E16" s="296">
        <v>912517</v>
      </c>
      <c r="F16" s="276"/>
      <c r="G16" s="276"/>
    </row>
    <row r="17" spans="1:7" ht="9.75" customHeight="1" x14ac:dyDescent="0.2">
      <c r="A17" s="324" t="s">
        <v>2</v>
      </c>
      <c r="B17" s="283">
        <v>16561094</v>
      </c>
      <c r="C17" s="283">
        <v>28247459</v>
      </c>
      <c r="D17" s="283">
        <v>3917086</v>
      </c>
      <c r="E17" s="283">
        <v>48725639</v>
      </c>
      <c r="F17" s="276"/>
      <c r="G17" s="276"/>
    </row>
    <row r="18" spans="1:7" ht="9" customHeight="1" x14ac:dyDescent="0.2">
      <c r="A18" s="275"/>
      <c r="B18" s="159"/>
      <c r="C18" s="159"/>
      <c r="D18" s="159"/>
      <c r="E18" s="159"/>
      <c r="F18" s="276"/>
      <c r="G18" s="276"/>
    </row>
    <row r="19" spans="1:7" ht="9" customHeight="1" x14ac:dyDescent="0.2">
      <c r="A19" s="277"/>
      <c r="B19" s="453" t="s">
        <v>401</v>
      </c>
      <c r="C19" s="453"/>
      <c r="D19" s="453"/>
      <c r="E19" s="453"/>
      <c r="F19" s="276"/>
      <c r="G19" s="276"/>
    </row>
    <row r="20" spans="1:7" ht="9" customHeight="1" x14ac:dyDescent="0.2">
      <c r="A20" s="277"/>
      <c r="B20" s="157" t="s">
        <v>200</v>
      </c>
      <c r="C20" s="325" t="s">
        <v>209</v>
      </c>
      <c r="D20" s="325" t="s">
        <v>208</v>
      </c>
      <c r="E20" s="325" t="s">
        <v>2</v>
      </c>
      <c r="F20" s="276"/>
      <c r="G20" s="276"/>
    </row>
    <row r="21" spans="1:7" ht="9" customHeight="1" x14ac:dyDescent="0.2">
      <c r="A21" s="287" t="s">
        <v>266</v>
      </c>
      <c r="B21" s="315">
        <v>22.3</v>
      </c>
      <c r="C21" s="315">
        <v>14</v>
      </c>
      <c r="D21" s="315">
        <v>8.4</v>
      </c>
      <c r="E21" s="315">
        <v>15.4</v>
      </c>
      <c r="F21" s="276"/>
      <c r="G21" s="276"/>
    </row>
    <row r="22" spans="1:7" ht="9" customHeight="1" x14ac:dyDescent="0.2">
      <c r="A22" s="287" t="s">
        <v>267</v>
      </c>
      <c r="B22" s="315">
        <v>32.5</v>
      </c>
      <c r="C22" s="315">
        <v>18.600000000000001</v>
      </c>
      <c r="D22" s="315">
        <v>16.2</v>
      </c>
      <c r="E22" s="315">
        <v>19.100000000000001</v>
      </c>
      <c r="F22" s="276"/>
      <c r="G22" s="276"/>
    </row>
    <row r="23" spans="1:7" ht="9" customHeight="1" x14ac:dyDescent="0.2">
      <c r="A23" s="288" t="s">
        <v>63</v>
      </c>
      <c r="B23" s="317">
        <v>46.5</v>
      </c>
      <c r="C23" s="317">
        <v>26.8</v>
      </c>
      <c r="D23" s="317">
        <v>22.6</v>
      </c>
      <c r="E23" s="317">
        <v>27.8</v>
      </c>
      <c r="F23" s="276"/>
      <c r="G23" s="276"/>
    </row>
    <row r="24" spans="1:7" ht="9" customHeight="1" x14ac:dyDescent="0.2">
      <c r="A24" s="288" t="s">
        <v>67</v>
      </c>
      <c r="B24" s="317">
        <v>21.6</v>
      </c>
      <c r="C24" s="317">
        <v>12.7</v>
      </c>
      <c r="D24" s="317">
        <v>13.5</v>
      </c>
      <c r="E24" s="317">
        <v>13.4</v>
      </c>
      <c r="F24" s="276"/>
      <c r="G24" s="276"/>
    </row>
    <row r="25" spans="1:7" ht="9" customHeight="1" x14ac:dyDescent="0.2">
      <c r="A25" s="288" t="s">
        <v>65</v>
      </c>
      <c r="B25" s="317">
        <v>39.4</v>
      </c>
      <c r="C25" s="317">
        <v>18.7</v>
      </c>
      <c r="D25" s="317">
        <v>22.8</v>
      </c>
      <c r="E25" s="317">
        <v>20.6</v>
      </c>
      <c r="F25" s="276"/>
      <c r="G25" s="276"/>
    </row>
    <row r="26" spans="1:7" ht="9" customHeight="1" x14ac:dyDescent="0.2">
      <c r="A26" s="288" t="s">
        <v>64</v>
      </c>
      <c r="B26" s="317">
        <v>32.5</v>
      </c>
      <c r="C26" s="317">
        <v>21.6</v>
      </c>
      <c r="D26" s="317">
        <v>17.899999999999999</v>
      </c>
      <c r="E26" s="317">
        <v>21.9</v>
      </c>
      <c r="F26" s="276"/>
      <c r="G26" s="276"/>
    </row>
    <row r="27" spans="1:7" ht="9" customHeight="1" x14ac:dyDescent="0.2">
      <c r="A27" s="288" t="s">
        <v>66</v>
      </c>
      <c r="B27" s="317">
        <v>22.7</v>
      </c>
      <c r="C27" s="317">
        <v>13.4</v>
      </c>
      <c r="D27" s="317">
        <v>15.6</v>
      </c>
      <c r="E27" s="317">
        <v>14.2</v>
      </c>
      <c r="F27" s="276"/>
      <c r="G27" s="276"/>
    </row>
    <row r="28" spans="1:7" ht="9" customHeight="1" x14ac:dyDescent="0.2">
      <c r="A28" s="288" t="s">
        <v>62</v>
      </c>
      <c r="B28" s="317">
        <v>49.9</v>
      </c>
      <c r="C28" s="317">
        <v>22.1</v>
      </c>
      <c r="D28" s="317">
        <v>19.8</v>
      </c>
      <c r="E28" s="317">
        <v>24</v>
      </c>
      <c r="F28" s="276"/>
      <c r="G28" s="276"/>
    </row>
    <row r="29" spans="1:7" s="264" customFormat="1" ht="9" customHeight="1" thickBot="1" x14ac:dyDescent="0.25">
      <c r="A29" s="295" t="s">
        <v>204</v>
      </c>
      <c r="B29" s="318">
        <v>20.7</v>
      </c>
      <c r="C29" s="318">
        <v>11.9</v>
      </c>
      <c r="D29" s="318">
        <v>12.2</v>
      </c>
      <c r="E29" s="318">
        <v>12.5</v>
      </c>
      <c r="F29" s="276"/>
      <c r="G29" s="276"/>
    </row>
    <row r="30" spans="1:7" ht="9" customHeight="1" x14ac:dyDescent="0.2">
      <c r="A30" s="292" t="s">
        <v>211</v>
      </c>
      <c r="B30" s="313">
        <v>22.7</v>
      </c>
      <c r="C30" s="313">
        <v>14.7</v>
      </c>
      <c r="D30" s="313">
        <v>9.4</v>
      </c>
      <c r="E30" s="313">
        <v>15.9</v>
      </c>
      <c r="F30" s="276"/>
      <c r="G30" s="276"/>
    </row>
    <row r="31" spans="1:7" ht="48" customHeight="1" x14ac:dyDescent="0.2">
      <c r="A31" s="429" t="s">
        <v>454</v>
      </c>
      <c r="B31" s="427"/>
      <c r="C31" s="427"/>
      <c r="D31" s="427"/>
      <c r="E31" s="427"/>
      <c r="F31" s="276"/>
      <c r="G31" s="276"/>
    </row>
    <row r="32" spans="1:7" ht="21" customHeight="1" x14ac:dyDescent="0.2">
      <c r="A32" s="395" t="s">
        <v>579</v>
      </c>
      <c r="B32" s="398"/>
      <c r="C32" s="398"/>
      <c r="D32" s="398"/>
      <c r="E32" s="398"/>
    </row>
    <row r="33" spans="1:5" ht="18" customHeight="1" x14ac:dyDescent="0.15">
      <c r="A33" s="392"/>
      <c r="B33" s="392"/>
      <c r="C33" s="392"/>
      <c r="D33" s="392"/>
      <c r="E33" s="392"/>
    </row>
    <row r="34" spans="1:5" ht="12.75" customHeight="1" x14ac:dyDescent="0.15">
      <c r="A34" s="460"/>
      <c r="B34" s="460"/>
      <c r="C34" s="460"/>
      <c r="D34" s="460"/>
      <c r="E34" s="460"/>
    </row>
    <row r="35" spans="1:5" x14ac:dyDescent="0.2">
      <c r="B35" s="37"/>
      <c r="C35" s="37"/>
      <c r="D35" s="37"/>
      <c r="E35" s="37"/>
    </row>
    <row r="36" spans="1:5" ht="13.5" customHeight="1" x14ac:dyDescent="0.2"/>
    <row r="37" spans="1:5" x14ac:dyDescent="0.2">
      <c r="B37" s="160"/>
      <c r="C37" s="160"/>
      <c r="D37" s="160"/>
      <c r="E37" s="160"/>
    </row>
    <row r="38" spans="1:5" x14ac:dyDescent="0.2">
      <c r="B38" s="160"/>
      <c r="C38" s="160"/>
      <c r="D38" s="160"/>
      <c r="E38" s="160"/>
    </row>
    <row r="40" spans="1:5" x14ac:dyDescent="0.2">
      <c r="B40" s="37"/>
      <c r="C40" s="37"/>
      <c r="D40" s="37"/>
      <c r="E40" s="37"/>
    </row>
    <row r="41" spans="1:5" x14ac:dyDescent="0.2">
      <c r="B41" s="37"/>
      <c r="C41" s="37"/>
      <c r="D41" s="37"/>
      <c r="E41" s="37"/>
    </row>
    <row r="42" spans="1:5" x14ac:dyDescent="0.2">
      <c r="B42" s="37"/>
      <c r="C42" s="37"/>
      <c r="D42" s="37"/>
      <c r="E42" s="37"/>
    </row>
    <row r="43" spans="1:5" x14ac:dyDescent="0.2">
      <c r="B43" s="37"/>
      <c r="C43" s="37"/>
      <c r="D43" s="37"/>
      <c r="E43" s="37"/>
    </row>
    <row r="44" spans="1:5" x14ac:dyDescent="0.2">
      <c r="B44" s="37"/>
      <c r="C44" s="37"/>
      <c r="D44" s="37"/>
      <c r="E44" s="37"/>
    </row>
    <row r="45" spans="1:5" x14ac:dyDescent="0.2">
      <c r="B45" s="37"/>
      <c r="C45" s="37"/>
      <c r="D45" s="37"/>
      <c r="E45" s="37"/>
    </row>
    <row r="46" spans="1:5" x14ac:dyDescent="0.2">
      <c r="B46" s="37"/>
      <c r="C46" s="37"/>
      <c r="D46" s="37"/>
      <c r="E46" s="37"/>
    </row>
    <row r="48" spans="1:5" x14ac:dyDescent="0.2">
      <c r="B48" s="160"/>
      <c r="C48" s="160"/>
      <c r="D48" s="160"/>
      <c r="E48" s="160"/>
    </row>
    <row r="49" spans="2:5" x14ac:dyDescent="0.2">
      <c r="B49" s="160"/>
      <c r="C49" s="160"/>
      <c r="D49" s="160"/>
      <c r="E49" s="160"/>
    </row>
    <row r="50" spans="2:5" x14ac:dyDescent="0.2">
      <c r="B50" s="160"/>
      <c r="C50" s="160"/>
      <c r="D50" s="160"/>
      <c r="E50" s="160"/>
    </row>
    <row r="51" spans="2:5" x14ac:dyDescent="0.2">
      <c r="B51" s="160"/>
      <c r="C51" s="160"/>
      <c r="D51" s="160"/>
      <c r="E51" s="160"/>
    </row>
    <row r="52" spans="2:5" x14ac:dyDescent="0.2">
      <c r="B52" s="160"/>
      <c r="C52" s="160"/>
      <c r="D52" s="160"/>
      <c r="E52" s="160"/>
    </row>
    <row r="53" spans="2:5" ht="12.75" customHeight="1" x14ac:dyDescent="0.2">
      <c r="B53" s="160"/>
      <c r="C53" s="160"/>
      <c r="D53" s="160"/>
      <c r="E53" s="160"/>
    </row>
    <row r="54" spans="2:5" x14ac:dyDescent="0.2">
      <c r="B54" s="160"/>
      <c r="C54" s="160"/>
      <c r="D54" s="160"/>
      <c r="E54" s="160"/>
    </row>
    <row r="55" spans="2:5" ht="13.5" customHeight="1" x14ac:dyDescent="0.2"/>
    <row r="62" spans="2:5" ht="12.75" customHeight="1" x14ac:dyDescent="0.2"/>
    <row r="64" spans="2:5" ht="13.5" customHeight="1" x14ac:dyDescent="0.2"/>
    <row r="66" ht="12.75" customHeight="1" x14ac:dyDescent="0.2"/>
    <row r="74" ht="12.75" customHeight="1" x14ac:dyDescent="0.2"/>
    <row r="82" ht="13.5" customHeight="1" x14ac:dyDescent="0.2"/>
    <row r="91" ht="12.75" customHeight="1" x14ac:dyDescent="0.2"/>
    <row r="93" ht="13.5" customHeight="1" x14ac:dyDescent="0.2"/>
    <row r="95" ht="12.75" customHeight="1" x14ac:dyDescent="0.2"/>
    <row r="103" ht="12.75" customHeight="1" x14ac:dyDescent="0.2"/>
    <row r="111" ht="13.5" customHeight="1" x14ac:dyDescent="0.2"/>
    <row r="121" ht="12.75" customHeight="1" x14ac:dyDescent="0.2"/>
    <row r="123" ht="13.5" customHeight="1" x14ac:dyDescent="0.2"/>
    <row r="125" ht="12.75" customHeight="1" x14ac:dyDescent="0.2"/>
  </sheetData>
  <mergeCells count="11">
    <mergeCell ref="A31:E31"/>
    <mergeCell ref="A3:E3"/>
    <mergeCell ref="A1:E1"/>
    <mergeCell ref="A34:E34"/>
    <mergeCell ref="A33:E33"/>
    <mergeCell ref="A2:E2"/>
    <mergeCell ref="A4:E4"/>
    <mergeCell ref="A5:E5"/>
    <mergeCell ref="A32:E32"/>
    <mergeCell ref="B6:E6"/>
    <mergeCell ref="B19:E19"/>
  </mergeCells>
  <phoneticPr fontId="3" type="noConversion"/>
  <pageMargins left="1.05" right="1.05" top="0.5" bottom="0.25" header="0" footer="0"/>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view="pageLayout" zoomScale="130" zoomScaleNormal="145" zoomScaleSheetLayoutView="100" zoomScalePageLayoutView="130" workbookViewId="0">
      <selection sqref="A1:F1"/>
    </sheetView>
  </sheetViews>
  <sheetFormatPr defaultColWidth="8" defaultRowHeight="8.25" x14ac:dyDescent="0.15"/>
  <cols>
    <col min="1" max="1" width="11.140625" style="2" customWidth="1"/>
    <col min="2" max="4" width="8.7109375" style="2" customWidth="1"/>
    <col min="5" max="5" width="9" style="2" customWidth="1"/>
    <col min="6" max="6" width="8.5703125" style="2" customWidth="1"/>
    <col min="7" max="16384" width="8" style="2"/>
  </cols>
  <sheetData>
    <row r="1" spans="1:7" x14ac:dyDescent="0.15">
      <c r="A1" s="384" t="s">
        <v>335</v>
      </c>
      <c r="B1" s="384"/>
      <c r="C1" s="384"/>
      <c r="D1" s="384"/>
      <c r="E1" s="384"/>
      <c r="F1" s="384"/>
    </row>
    <row r="2" spans="1:7" ht="23.25" customHeight="1" x14ac:dyDescent="0.15">
      <c r="A2" s="402" t="s">
        <v>479</v>
      </c>
      <c r="B2" s="403"/>
      <c r="C2" s="403"/>
      <c r="D2" s="403"/>
      <c r="E2" s="403"/>
      <c r="F2" s="403"/>
    </row>
    <row r="3" spans="1:7" ht="30.75" customHeight="1" x14ac:dyDescent="0.15">
      <c r="A3" s="400" t="s">
        <v>480</v>
      </c>
      <c r="B3" s="400"/>
      <c r="C3" s="400"/>
      <c r="D3" s="400"/>
      <c r="E3" s="400"/>
      <c r="F3" s="400"/>
    </row>
    <row r="4" spans="1:7" ht="8.25" customHeight="1" x14ac:dyDescent="0.15">
      <c r="A4" s="393"/>
      <c r="B4" s="393"/>
      <c r="C4" s="393"/>
      <c r="D4" s="393"/>
      <c r="E4" s="393"/>
      <c r="F4" s="393"/>
    </row>
    <row r="5" spans="1:7" s="33" customFormat="1" ht="19.5" customHeight="1" x14ac:dyDescent="0.2">
      <c r="A5" s="386" t="s">
        <v>477</v>
      </c>
      <c r="B5" s="387"/>
      <c r="C5" s="387"/>
      <c r="D5" s="387"/>
      <c r="E5" s="387"/>
      <c r="F5" s="387"/>
    </row>
    <row r="6" spans="1:7" ht="20.25" customHeight="1" x14ac:dyDescent="0.15">
      <c r="B6" s="250" t="s">
        <v>469</v>
      </c>
      <c r="C6" s="76" t="s">
        <v>5</v>
      </c>
      <c r="D6" s="76" t="s">
        <v>478</v>
      </c>
      <c r="E6" s="76" t="s">
        <v>473</v>
      </c>
      <c r="F6" s="76" t="s">
        <v>46</v>
      </c>
    </row>
    <row r="7" spans="1:7" ht="9.1999999999999993" customHeight="1" x14ac:dyDescent="0.15">
      <c r="A7" s="31" t="s">
        <v>63</v>
      </c>
      <c r="B7" s="172">
        <v>11489387</v>
      </c>
      <c r="C7" s="172">
        <v>9163463</v>
      </c>
      <c r="D7" s="172">
        <f>B7-C7</f>
        <v>2325924</v>
      </c>
      <c r="E7" s="233">
        <f>(D7/C7)*100</f>
        <v>25.382587347163405</v>
      </c>
      <c r="F7" s="233">
        <f>(D7/D$14)*100</f>
        <v>24.216410579647992</v>
      </c>
    </row>
    <row r="8" spans="1:7" ht="9.1999999999999993" customHeight="1" x14ac:dyDescent="0.15">
      <c r="A8" s="31" t="s">
        <v>67</v>
      </c>
      <c r="B8" s="172">
        <v>10443902</v>
      </c>
      <c r="C8" s="172">
        <v>7257506</v>
      </c>
      <c r="D8" s="172">
        <f>B8-C8</f>
        <v>3186396</v>
      </c>
      <c r="E8" s="233">
        <f t="shared" ref="E8:E14" si="0">(D8/C8)*100</f>
        <v>43.904834525799906</v>
      </c>
      <c r="F8" s="233">
        <f t="shared" ref="F8:F14" si="1">(D8/D$14)*100</f>
        <v>33.175234360773629</v>
      </c>
    </row>
    <row r="9" spans="1:7" ht="9.1999999999999993" customHeight="1" x14ac:dyDescent="0.15">
      <c r="A9" s="31" t="s">
        <v>65</v>
      </c>
      <c r="B9" s="172">
        <v>3882592</v>
      </c>
      <c r="C9" s="172">
        <v>2954820</v>
      </c>
      <c r="D9" s="172">
        <f t="shared" ref="D9:D14" si="2">B9-C9</f>
        <v>927772</v>
      </c>
      <c r="E9" s="233">
        <f t="shared" si="0"/>
        <v>31.398596191984623</v>
      </c>
      <c r="F9" s="233">
        <f t="shared" si="1"/>
        <v>9.6595192604320594</v>
      </c>
    </row>
    <row r="10" spans="1:7" ht="9.1999999999999993" customHeight="1" x14ac:dyDescent="0.15">
      <c r="A10" s="31" t="s">
        <v>64</v>
      </c>
      <c r="B10" s="172">
        <v>3172307</v>
      </c>
      <c r="C10" s="172">
        <v>2029383</v>
      </c>
      <c r="D10" s="172">
        <f t="shared" si="2"/>
        <v>1142924</v>
      </c>
      <c r="E10" s="233">
        <f t="shared" si="0"/>
        <v>56.318792460565604</v>
      </c>
      <c r="F10" s="233">
        <f t="shared" si="1"/>
        <v>11.899579197486075</v>
      </c>
    </row>
    <row r="11" spans="1:7" ht="9.1999999999999993" customHeight="1" x14ac:dyDescent="0.15">
      <c r="A11" s="31" t="s">
        <v>66</v>
      </c>
      <c r="B11" s="172">
        <v>2731619</v>
      </c>
      <c r="C11" s="172">
        <v>1920007</v>
      </c>
      <c r="D11" s="172">
        <f t="shared" si="2"/>
        <v>811612</v>
      </c>
      <c r="E11" s="233">
        <f t="shared" si="0"/>
        <v>42.271304219203365</v>
      </c>
      <c r="F11" s="233">
        <f t="shared" si="1"/>
        <v>8.4501167808446311</v>
      </c>
    </row>
    <row r="12" spans="1:7" ht="9.1999999999999993" customHeight="1" x14ac:dyDescent="0.15">
      <c r="A12" s="31" t="s">
        <v>62</v>
      </c>
      <c r="B12" s="172">
        <v>1578801</v>
      </c>
      <c r="C12" s="172">
        <v>1076156</v>
      </c>
      <c r="D12" s="172">
        <f t="shared" si="2"/>
        <v>502645</v>
      </c>
      <c r="E12" s="233">
        <f t="shared" si="0"/>
        <v>46.707447619118419</v>
      </c>
      <c r="F12" s="233">
        <f t="shared" si="1"/>
        <v>5.2332998394647312</v>
      </c>
      <c r="G12" s="26"/>
    </row>
    <row r="13" spans="1:7" ht="9.1999999999999993" customHeight="1" thickBot="1" x14ac:dyDescent="0.2">
      <c r="A13" s="82" t="s">
        <v>204</v>
      </c>
      <c r="B13" s="162">
        <v>7439616</v>
      </c>
      <c r="C13" s="162">
        <v>6732146</v>
      </c>
      <c r="D13" s="162">
        <f t="shared" si="2"/>
        <v>707470</v>
      </c>
      <c r="E13" s="234">
        <f t="shared" si="0"/>
        <v>10.508833290305944</v>
      </c>
      <c r="F13" s="234">
        <f t="shared" si="1"/>
        <v>7.3658399813508799</v>
      </c>
      <c r="G13" s="26"/>
    </row>
    <row r="14" spans="1:7" ht="9.1999999999999993" customHeight="1" x14ac:dyDescent="0.15">
      <c r="A14" s="80" t="s">
        <v>2</v>
      </c>
      <c r="B14" s="173">
        <v>40738224</v>
      </c>
      <c r="C14" s="173">
        <v>31133481</v>
      </c>
      <c r="D14" s="173">
        <f t="shared" si="2"/>
        <v>9604743</v>
      </c>
      <c r="E14" s="350">
        <f t="shared" si="0"/>
        <v>30.850205924612155</v>
      </c>
      <c r="F14" s="350">
        <f t="shared" si="1"/>
        <v>100</v>
      </c>
      <c r="G14" s="26"/>
    </row>
    <row r="15" spans="1:7" ht="21.75" customHeight="1" x14ac:dyDescent="0.15">
      <c r="A15" s="398" t="s">
        <v>334</v>
      </c>
      <c r="B15" s="398"/>
      <c r="C15" s="398"/>
      <c r="D15" s="398"/>
      <c r="E15" s="398"/>
      <c r="F15" s="398"/>
      <c r="G15" s="26"/>
    </row>
    <row r="16" spans="1:7" ht="21.75" customHeight="1" x14ac:dyDescent="0.15">
      <c r="A16" s="395" t="s">
        <v>577</v>
      </c>
      <c r="B16" s="398"/>
      <c r="C16" s="398"/>
      <c r="D16" s="398"/>
      <c r="E16" s="398"/>
      <c r="F16" s="398"/>
    </row>
    <row r="17" spans="1:6" ht="18" customHeight="1" x14ac:dyDescent="0.15">
      <c r="A17" s="401"/>
      <c r="B17" s="401"/>
      <c r="C17" s="401"/>
      <c r="D17" s="401"/>
      <c r="E17" s="401"/>
      <c r="F17" s="401"/>
    </row>
    <row r="18" spans="1:6" x14ac:dyDescent="0.15">
      <c r="A18" s="25"/>
      <c r="D18" s="27"/>
      <c r="F18" s="36"/>
    </row>
  </sheetData>
  <mergeCells count="8">
    <mergeCell ref="A1:F1"/>
    <mergeCell ref="A3:F3"/>
    <mergeCell ref="A17:F17"/>
    <mergeCell ref="A16:F16"/>
    <mergeCell ref="A2:F2"/>
    <mergeCell ref="A4:F4"/>
    <mergeCell ref="A5:F5"/>
    <mergeCell ref="A15:F15"/>
  </mergeCells>
  <phoneticPr fontId="3" type="noConversion"/>
  <pageMargins left="1.05" right="1.05" top="0.5" bottom="0.25" header="0" footer="0"/>
  <pageSetup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view="pageLayout" zoomScale="130" zoomScaleNormal="100" zoomScalePageLayoutView="130" workbookViewId="0">
      <selection sqref="A1:E1"/>
    </sheetView>
  </sheetViews>
  <sheetFormatPr defaultRowHeight="8.25" x14ac:dyDescent="0.2"/>
  <cols>
    <col min="1" max="1" width="13" style="136" customWidth="1"/>
    <col min="2" max="5" width="10.42578125" style="136" customWidth="1"/>
    <col min="6" max="7" width="9.140625" style="136"/>
    <col min="8" max="8" width="13.28515625" style="136" customWidth="1"/>
    <col min="9" max="9" width="9.140625" style="136"/>
    <col min="10" max="12" width="13" style="136" customWidth="1"/>
    <col min="13" max="13" width="15" style="136" customWidth="1"/>
    <col min="14" max="17" width="9.140625" style="136"/>
    <col min="18" max="24" width="13.85546875" style="136" customWidth="1"/>
    <col min="25" max="16384" width="9.140625" style="136"/>
  </cols>
  <sheetData>
    <row r="1" spans="1:13" x14ac:dyDescent="0.2">
      <c r="A1" s="411" t="s">
        <v>402</v>
      </c>
      <c r="B1" s="411"/>
      <c r="C1" s="411"/>
      <c r="D1" s="411"/>
      <c r="E1" s="411"/>
    </row>
    <row r="2" spans="1:13" ht="21.75" customHeight="1" x14ac:dyDescent="0.2">
      <c r="A2" s="402" t="s">
        <v>485</v>
      </c>
      <c r="B2" s="402"/>
      <c r="C2" s="402"/>
      <c r="D2" s="402"/>
      <c r="E2" s="402"/>
    </row>
    <row r="3" spans="1:13" ht="28.5" customHeight="1" x14ac:dyDescent="0.2">
      <c r="A3" s="397" t="s">
        <v>548</v>
      </c>
      <c r="B3" s="397"/>
      <c r="C3" s="397"/>
      <c r="D3" s="397"/>
      <c r="E3" s="397"/>
    </row>
    <row r="4" spans="1:13" ht="7.5" customHeight="1" x14ac:dyDescent="0.2">
      <c r="A4" s="393"/>
      <c r="B4" s="393"/>
      <c r="C4" s="393"/>
      <c r="D4" s="393"/>
      <c r="E4" s="393"/>
    </row>
    <row r="5" spans="1:13" ht="18" customHeight="1" x14ac:dyDescent="0.2">
      <c r="A5" s="408" t="s">
        <v>487</v>
      </c>
      <c r="B5" s="404"/>
      <c r="C5" s="404"/>
      <c r="D5" s="404"/>
      <c r="E5" s="404"/>
    </row>
    <row r="6" spans="1:13" ht="9.75" customHeight="1" x14ac:dyDescent="0.2">
      <c r="A6" s="116"/>
      <c r="B6" s="453" t="s">
        <v>403</v>
      </c>
      <c r="C6" s="453"/>
      <c r="D6" s="453"/>
      <c r="E6" s="453"/>
    </row>
    <row r="7" spans="1:13" ht="8.25" customHeight="1" x14ac:dyDescent="0.2">
      <c r="B7" s="9" t="s">
        <v>200</v>
      </c>
      <c r="C7" s="9" t="s">
        <v>209</v>
      </c>
      <c r="D7" s="9" t="s">
        <v>208</v>
      </c>
      <c r="E7" s="9" t="s">
        <v>2</v>
      </c>
    </row>
    <row r="8" spans="1:13" ht="9" customHeight="1" x14ac:dyDescent="0.2">
      <c r="A8" s="53" t="s">
        <v>266</v>
      </c>
      <c r="B8" s="129">
        <v>4522912</v>
      </c>
      <c r="C8" s="129">
        <v>29113906</v>
      </c>
      <c r="D8" s="129">
        <v>118983</v>
      </c>
      <c r="E8" s="129">
        <v>33755801</v>
      </c>
    </row>
    <row r="9" spans="1:13" ht="9" customHeight="1" x14ac:dyDescent="0.2">
      <c r="A9" s="53" t="s">
        <v>267</v>
      </c>
      <c r="B9" s="129">
        <v>702213</v>
      </c>
      <c r="C9" s="129">
        <v>12313877</v>
      </c>
      <c r="D9" s="129">
        <v>299074</v>
      </c>
      <c r="E9" s="129">
        <v>13315164</v>
      </c>
    </row>
    <row r="10" spans="1:13" ht="9.75" customHeight="1" x14ac:dyDescent="0.2">
      <c r="A10" s="133" t="s">
        <v>323</v>
      </c>
      <c r="B10" s="131">
        <v>55747</v>
      </c>
      <c r="C10" s="131">
        <v>2899253</v>
      </c>
      <c r="D10" s="131">
        <v>43403</v>
      </c>
      <c r="E10" s="131">
        <v>2998403</v>
      </c>
    </row>
    <row r="11" spans="1:13" s="264" customFormat="1" ht="9.75" customHeight="1" thickBot="1" x14ac:dyDescent="0.25">
      <c r="A11" s="295" t="s">
        <v>324</v>
      </c>
      <c r="B11" s="296">
        <v>646466</v>
      </c>
      <c r="C11" s="296">
        <v>9414624</v>
      </c>
      <c r="D11" s="296">
        <v>255671</v>
      </c>
      <c r="E11" s="296">
        <v>10316761</v>
      </c>
      <c r="F11" s="276"/>
    </row>
    <row r="12" spans="1:13" ht="9.75" customHeight="1" x14ac:dyDescent="0.2">
      <c r="A12" s="292" t="s">
        <v>2</v>
      </c>
      <c r="B12" s="294">
        <v>5225125</v>
      </c>
      <c r="C12" s="294">
        <v>41427783</v>
      </c>
      <c r="D12" s="294">
        <v>418057</v>
      </c>
      <c r="E12" s="294">
        <v>47070965</v>
      </c>
      <c r="F12" s="276"/>
      <c r="M12" s="189"/>
    </row>
    <row r="13" spans="1:13" ht="9.75" customHeight="1" x14ac:dyDescent="0.2">
      <c r="A13" s="275"/>
      <c r="B13" s="159"/>
      <c r="C13" s="159"/>
      <c r="D13" s="159"/>
      <c r="E13" s="159"/>
      <c r="F13" s="276"/>
      <c r="K13" s="37"/>
      <c r="L13" s="37"/>
      <c r="M13" s="37"/>
    </row>
    <row r="14" spans="1:13" ht="9.75" customHeight="1" x14ac:dyDescent="0.2">
      <c r="A14" s="277"/>
      <c r="B14" s="453" t="s">
        <v>404</v>
      </c>
      <c r="C14" s="453"/>
      <c r="D14" s="453"/>
      <c r="E14" s="453"/>
      <c r="F14" s="276"/>
      <c r="K14" s="37"/>
      <c r="L14" s="37"/>
      <c r="M14" s="37"/>
    </row>
    <row r="15" spans="1:13" ht="8.25" customHeight="1" x14ac:dyDescent="0.2">
      <c r="A15" s="277"/>
      <c r="B15" s="157" t="s">
        <v>200</v>
      </c>
      <c r="C15" s="157" t="s">
        <v>209</v>
      </c>
      <c r="D15" s="157" t="s">
        <v>208</v>
      </c>
      <c r="E15" s="157" t="s">
        <v>2</v>
      </c>
      <c r="F15" s="276"/>
      <c r="K15" s="37"/>
      <c r="L15" s="37"/>
      <c r="M15" s="37"/>
    </row>
    <row r="16" spans="1:13" ht="9" customHeight="1" x14ac:dyDescent="0.2">
      <c r="A16" s="287" t="s">
        <v>266</v>
      </c>
      <c r="B16" s="326">
        <v>6.4</v>
      </c>
      <c r="C16" s="326">
        <v>17.7</v>
      </c>
      <c r="D16" s="326">
        <v>0.3</v>
      </c>
      <c r="E16" s="326">
        <v>12.4</v>
      </c>
      <c r="F16" s="276"/>
      <c r="K16" s="37"/>
      <c r="L16" s="37"/>
      <c r="M16" s="37"/>
    </row>
    <row r="17" spans="1:13" ht="9" customHeight="1" x14ac:dyDescent="0.2">
      <c r="A17" s="287" t="s">
        <v>267</v>
      </c>
      <c r="B17" s="326">
        <v>27.3</v>
      </c>
      <c r="C17" s="326">
        <v>37.700000000000003</v>
      </c>
      <c r="D17" s="326">
        <v>5.5</v>
      </c>
      <c r="E17" s="326">
        <v>32.700000000000003</v>
      </c>
      <c r="F17" s="276"/>
      <c r="K17" s="37"/>
      <c r="L17" s="37"/>
      <c r="M17" s="37"/>
    </row>
    <row r="18" spans="1:13" ht="9.75" customHeight="1" x14ac:dyDescent="0.2">
      <c r="A18" s="288" t="s">
        <v>323</v>
      </c>
      <c r="B18" s="327">
        <v>8.9</v>
      </c>
      <c r="C18" s="327">
        <v>20.7</v>
      </c>
      <c r="D18" s="327">
        <v>1.1000000000000001</v>
      </c>
      <c r="E18" s="327">
        <v>16.100000000000001</v>
      </c>
      <c r="F18" s="276"/>
      <c r="H18" s="190"/>
      <c r="I18" s="190"/>
      <c r="J18" s="190"/>
      <c r="K18" s="190"/>
      <c r="L18" s="37"/>
      <c r="M18" s="37"/>
    </row>
    <row r="19" spans="1:13" s="264" customFormat="1" ht="9.75" customHeight="1" thickBot="1" x14ac:dyDescent="0.25">
      <c r="A19" s="288" t="s">
        <v>324</v>
      </c>
      <c r="B19" s="328">
        <v>33.299999999999997</v>
      </c>
      <c r="C19" s="328">
        <v>50.4</v>
      </c>
      <c r="D19" s="328">
        <v>17</v>
      </c>
      <c r="E19" s="328">
        <v>46.7</v>
      </c>
      <c r="F19" s="276"/>
      <c r="H19" s="190"/>
      <c r="I19" s="190"/>
      <c r="J19" s="190"/>
      <c r="K19" s="190"/>
      <c r="L19" s="37"/>
      <c r="M19" s="37"/>
    </row>
    <row r="20" spans="1:13" ht="9" customHeight="1" x14ac:dyDescent="0.2">
      <c r="A20" s="292" t="s">
        <v>211</v>
      </c>
      <c r="B20" s="329">
        <v>7.1</v>
      </c>
      <c r="C20" s="329">
        <v>21</v>
      </c>
      <c r="D20" s="329">
        <v>1</v>
      </c>
      <c r="E20" s="329">
        <v>15</v>
      </c>
      <c r="F20" s="276"/>
      <c r="H20" s="190"/>
      <c r="I20" s="190"/>
      <c r="J20" s="190"/>
      <c r="K20" s="190"/>
      <c r="L20" s="37"/>
      <c r="M20" s="37"/>
    </row>
    <row r="21" spans="1:13" ht="21.75" customHeight="1" x14ac:dyDescent="0.2">
      <c r="A21" s="429" t="s">
        <v>579</v>
      </c>
      <c r="B21" s="427"/>
      <c r="C21" s="427"/>
      <c r="D21" s="427"/>
      <c r="E21" s="427"/>
      <c r="F21" s="276"/>
      <c r="K21" s="37"/>
      <c r="L21" s="37"/>
      <c r="M21" s="37"/>
    </row>
    <row r="22" spans="1:13" ht="18" customHeight="1" x14ac:dyDescent="0.15">
      <c r="A22" s="401"/>
      <c r="B22" s="401"/>
      <c r="C22" s="401"/>
      <c r="D22" s="401"/>
      <c r="E22" s="401"/>
      <c r="H22" s="169"/>
      <c r="I22" s="169"/>
      <c r="J22" s="169"/>
      <c r="K22" s="169"/>
      <c r="L22" s="37"/>
      <c r="M22" s="37"/>
    </row>
    <row r="23" spans="1:13" x14ac:dyDescent="0.2">
      <c r="A23" s="188"/>
      <c r="B23" s="37"/>
      <c r="C23" s="37"/>
      <c r="D23" s="37"/>
      <c r="E23" s="37"/>
      <c r="H23" s="169"/>
      <c r="I23" s="169"/>
      <c r="J23" s="169"/>
      <c r="K23" s="169"/>
    </row>
    <row r="46" spans="11:11" x14ac:dyDescent="0.2">
      <c r="K46" s="150"/>
    </row>
  </sheetData>
  <mergeCells count="9">
    <mergeCell ref="A1:E1"/>
    <mergeCell ref="A2:E2"/>
    <mergeCell ref="A22:E22"/>
    <mergeCell ref="A3:E3"/>
    <mergeCell ref="A4:E4"/>
    <mergeCell ref="A21:E21"/>
    <mergeCell ref="A5:E5"/>
    <mergeCell ref="B6:E6"/>
    <mergeCell ref="B14:E14"/>
  </mergeCells>
  <phoneticPr fontId="3" type="noConversion"/>
  <pageMargins left="1.05" right="1.05" top="0.5" bottom="0.25" header="0" footer="0"/>
  <pageSetup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view="pageLayout" zoomScale="130" zoomScaleNormal="100" zoomScalePageLayoutView="130" workbookViewId="0">
      <selection sqref="A1:E1"/>
    </sheetView>
  </sheetViews>
  <sheetFormatPr defaultRowHeight="8.25" x14ac:dyDescent="0.2"/>
  <cols>
    <col min="1" max="1" width="13" style="262" customWidth="1"/>
    <col min="2" max="5" width="10.42578125" style="262" customWidth="1"/>
    <col min="6" max="7" width="9.140625" style="262"/>
    <col min="8" max="8" width="13.28515625" style="262" customWidth="1"/>
    <col min="9" max="9" width="9.140625" style="262"/>
    <col min="10" max="12" width="13" style="262" customWidth="1"/>
    <col min="13" max="13" width="15" style="262" customWidth="1"/>
    <col min="14" max="17" width="9.140625" style="262"/>
    <col min="18" max="24" width="13.85546875" style="262" customWidth="1"/>
    <col min="25" max="16384" width="9.140625" style="262"/>
  </cols>
  <sheetData>
    <row r="1" spans="1:13" x14ac:dyDescent="0.2">
      <c r="A1" s="411" t="s">
        <v>405</v>
      </c>
      <c r="B1" s="411"/>
      <c r="C1" s="411"/>
      <c r="D1" s="411"/>
      <c r="E1" s="411"/>
    </row>
    <row r="2" spans="1:13" ht="21.75" customHeight="1" x14ac:dyDescent="0.2">
      <c r="A2" s="402" t="s">
        <v>485</v>
      </c>
      <c r="B2" s="402"/>
      <c r="C2" s="402"/>
      <c r="D2" s="402"/>
      <c r="E2" s="402"/>
    </row>
    <row r="3" spans="1:13" ht="28.5" customHeight="1" x14ac:dyDescent="0.2">
      <c r="A3" s="397" t="s">
        <v>549</v>
      </c>
      <c r="B3" s="397"/>
      <c r="C3" s="397"/>
      <c r="D3" s="397"/>
      <c r="E3" s="397"/>
    </row>
    <row r="4" spans="1:13" ht="7.5" customHeight="1" x14ac:dyDescent="0.2">
      <c r="A4" s="393"/>
      <c r="B4" s="393"/>
      <c r="C4" s="393"/>
      <c r="D4" s="393"/>
      <c r="E4" s="393"/>
    </row>
    <row r="5" spans="1:13" ht="18" customHeight="1" x14ac:dyDescent="0.2">
      <c r="A5" s="408" t="s">
        <v>487</v>
      </c>
      <c r="B5" s="404"/>
      <c r="C5" s="404"/>
      <c r="D5" s="404"/>
      <c r="E5" s="404"/>
    </row>
    <row r="6" spans="1:13" ht="18" customHeight="1" x14ac:dyDescent="0.15">
      <c r="B6" s="265" t="s">
        <v>461</v>
      </c>
      <c r="C6" s="265" t="s">
        <v>462</v>
      </c>
      <c r="D6" s="280" t="s">
        <v>463</v>
      </c>
      <c r="E6" s="280" t="s">
        <v>464</v>
      </c>
    </row>
    <row r="7" spans="1:13" ht="8.25" customHeight="1" x14ac:dyDescent="0.2">
      <c r="A7" s="53" t="s">
        <v>266</v>
      </c>
      <c r="B7" s="278">
        <v>150965174</v>
      </c>
      <c r="C7" s="278">
        <v>56348406</v>
      </c>
      <c r="D7" s="278">
        <v>32106435</v>
      </c>
      <c r="E7" s="278">
        <v>33755801</v>
      </c>
      <c r="F7" s="361"/>
    </row>
    <row r="8" spans="1:13" ht="9" customHeight="1" x14ac:dyDescent="0.2">
      <c r="A8" s="53" t="s">
        <v>267</v>
      </c>
      <c r="B8" s="278">
        <v>17683894</v>
      </c>
      <c r="C8" s="278">
        <v>7323244</v>
      </c>
      <c r="D8" s="278">
        <v>2415922</v>
      </c>
      <c r="E8" s="278">
        <v>13315164</v>
      </c>
      <c r="F8" s="361"/>
    </row>
    <row r="9" spans="1:13" ht="9" customHeight="1" x14ac:dyDescent="0.2">
      <c r="A9" s="133" t="s">
        <v>323</v>
      </c>
      <c r="B9" s="363">
        <v>9821038</v>
      </c>
      <c r="C9" s="363">
        <v>3881093</v>
      </c>
      <c r="D9" s="363">
        <v>1922709</v>
      </c>
      <c r="E9" s="363">
        <v>2998403</v>
      </c>
    </row>
    <row r="10" spans="1:13" ht="9.75" customHeight="1" thickBot="1" x14ac:dyDescent="0.25">
      <c r="A10" s="176" t="s">
        <v>324</v>
      </c>
      <c r="B10" s="364">
        <v>7862856</v>
      </c>
      <c r="C10" s="364">
        <v>3442151</v>
      </c>
      <c r="D10" s="364">
        <v>493213</v>
      </c>
      <c r="E10" s="364">
        <v>10316761</v>
      </c>
    </row>
    <row r="11" spans="1:13" s="266" customFormat="1" ht="9.75" customHeight="1" x14ac:dyDescent="0.2">
      <c r="A11" s="80" t="s">
        <v>2</v>
      </c>
      <c r="B11" s="332">
        <v>168649068</v>
      </c>
      <c r="C11" s="332">
        <v>63671650</v>
      </c>
      <c r="D11" s="332">
        <v>34522357</v>
      </c>
      <c r="E11" s="332">
        <v>47070965</v>
      </c>
    </row>
    <row r="12" spans="1:13" ht="9.75" customHeight="1" x14ac:dyDescent="0.2">
      <c r="A12" s="261"/>
      <c r="B12" s="37"/>
      <c r="C12" s="37"/>
      <c r="D12" s="37"/>
      <c r="E12" s="37"/>
      <c r="M12" s="189"/>
    </row>
    <row r="13" spans="1:13" ht="9.75" customHeight="1" x14ac:dyDescent="0.2">
      <c r="A13" s="445" t="s">
        <v>365</v>
      </c>
      <c r="B13" s="445"/>
      <c r="C13" s="445"/>
      <c r="D13" s="445"/>
      <c r="E13" s="445"/>
      <c r="F13" s="445"/>
      <c r="G13" s="445"/>
      <c r="K13" s="37"/>
      <c r="L13" s="37"/>
      <c r="M13" s="37"/>
    </row>
    <row r="14" spans="1:13" ht="18.75" customHeight="1" x14ac:dyDescent="0.15">
      <c r="A14" s="263"/>
      <c r="B14" s="265" t="s">
        <v>461</v>
      </c>
      <c r="C14" s="265" t="s">
        <v>462</v>
      </c>
      <c r="D14" s="280" t="s">
        <v>463</v>
      </c>
      <c r="E14" s="280" t="s">
        <v>464</v>
      </c>
      <c r="K14" s="37"/>
      <c r="L14" s="37"/>
      <c r="M14" s="37"/>
    </row>
    <row r="15" spans="1:13" ht="8.25" customHeight="1" x14ac:dyDescent="0.2">
      <c r="A15" s="53" t="s">
        <v>266</v>
      </c>
      <c r="B15" s="279">
        <v>55.3</v>
      </c>
      <c r="C15" s="279">
        <v>20.6</v>
      </c>
      <c r="D15" s="279">
        <v>11.8</v>
      </c>
      <c r="E15" s="279">
        <v>12.4</v>
      </c>
      <c r="K15" s="37"/>
      <c r="L15" s="37"/>
      <c r="M15" s="37"/>
    </row>
    <row r="16" spans="1:13" ht="9" customHeight="1" x14ac:dyDescent="0.2">
      <c r="A16" s="53" t="s">
        <v>267</v>
      </c>
      <c r="B16" s="279">
        <v>43.4</v>
      </c>
      <c r="C16" s="279">
        <v>18</v>
      </c>
      <c r="D16" s="279">
        <v>5.9</v>
      </c>
      <c r="E16" s="279">
        <v>32.700000000000003</v>
      </c>
      <c r="K16" s="37"/>
      <c r="L16" s="37"/>
      <c r="M16" s="37"/>
    </row>
    <row r="17" spans="1:13" ht="9" customHeight="1" x14ac:dyDescent="0.2">
      <c r="A17" s="133" t="s">
        <v>323</v>
      </c>
      <c r="B17" s="365">
        <v>52.735380191301807</v>
      </c>
      <c r="C17" s="365">
        <v>20.840049179404467</v>
      </c>
      <c r="D17" s="365">
        <v>10.324243742080796</v>
      </c>
      <c r="E17" s="365">
        <v>16.10032688721293</v>
      </c>
      <c r="K17" s="37"/>
      <c r="L17" s="37"/>
      <c r="M17" s="37"/>
    </row>
    <row r="18" spans="1:13" s="266" customFormat="1" ht="9" customHeight="1" thickBot="1" x14ac:dyDescent="0.25">
      <c r="A18" s="176" t="s">
        <v>324</v>
      </c>
      <c r="B18" s="366">
        <v>35.554432536026141</v>
      </c>
      <c r="C18" s="366">
        <v>15.564792933803561</v>
      </c>
      <c r="D18" s="366">
        <v>2.2302212242461343</v>
      </c>
      <c r="E18" s="366">
        <v>46.650553305924163</v>
      </c>
      <c r="K18" s="37"/>
      <c r="L18" s="37"/>
      <c r="M18" s="37"/>
    </row>
    <row r="19" spans="1:13" ht="9.75" customHeight="1" x14ac:dyDescent="0.2">
      <c r="A19" s="80" t="s">
        <v>211</v>
      </c>
      <c r="B19" s="333">
        <v>53.7</v>
      </c>
      <c r="C19" s="333">
        <v>20.3</v>
      </c>
      <c r="D19" s="333">
        <v>11</v>
      </c>
      <c r="E19" s="333">
        <v>15</v>
      </c>
      <c r="H19" s="190"/>
      <c r="I19" s="190"/>
      <c r="J19" s="190"/>
      <c r="K19" s="190"/>
      <c r="L19" s="37"/>
      <c r="M19" s="37"/>
    </row>
    <row r="20" spans="1:13" s="266" customFormat="1" ht="37.5" customHeight="1" x14ac:dyDescent="0.2">
      <c r="A20" s="461" t="s">
        <v>465</v>
      </c>
      <c r="B20" s="461"/>
      <c r="C20" s="461"/>
      <c r="D20" s="461"/>
      <c r="E20" s="461"/>
      <c r="H20" s="190"/>
      <c r="I20" s="190"/>
      <c r="J20" s="190"/>
      <c r="K20" s="190"/>
      <c r="L20" s="37"/>
      <c r="M20" s="37"/>
    </row>
    <row r="21" spans="1:13" ht="20.25" customHeight="1" x14ac:dyDescent="0.2">
      <c r="A21" s="395" t="s">
        <v>579</v>
      </c>
      <c r="B21" s="398"/>
      <c r="C21" s="398"/>
      <c r="D21" s="398"/>
      <c r="E21" s="398"/>
      <c r="H21" s="190"/>
      <c r="I21" s="190"/>
      <c r="J21" s="190"/>
      <c r="K21" s="190"/>
      <c r="L21" s="37"/>
      <c r="M21" s="37"/>
    </row>
    <row r="22" spans="1:13" ht="18" customHeight="1" x14ac:dyDescent="0.15">
      <c r="A22" s="401"/>
      <c r="B22" s="401"/>
      <c r="C22" s="401"/>
      <c r="D22" s="401"/>
      <c r="E22" s="401"/>
      <c r="K22" s="37"/>
      <c r="L22" s="37"/>
      <c r="M22" s="37"/>
    </row>
    <row r="23" spans="1:13" ht="18" customHeight="1" x14ac:dyDescent="0.2">
      <c r="A23" s="188"/>
      <c r="B23" s="37"/>
      <c r="C23" s="37"/>
      <c r="D23" s="37"/>
      <c r="E23" s="37"/>
      <c r="H23" s="169"/>
      <c r="I23" s="169"/>
      <c r="J23" s="169"/>
      <c r="K23" s="169"/>
      <c r="L23" s="37"/>
      <c r="M23" s="37"/>
    </row>
    <row r="24" spans="1:13" x14ac:dyDescent="0.2">
      <c r="H24" s="169"/>
      <c r="I24" s="169"/>
      <c r="J24" s="169"/>
      <c r="K24" s="169"/>
    </row>
    <row r="47" spans="11:11" x14ac:dyDescent="0.2">
      <c r="K47" s="150"/>
    </row>
  </sheetData>
  <mergeCells count="9">
    <mergeCell ref="A21:E21"/>
    <mergeCell ref="A22:E22"/>
    <mergeCell ref="A1:E1"/>
    <mergeCell ref="A2:E2"/>
    <mergeCell ref="A3:E3"/>
    <mergeCell ref="A4:E4"/>
    <mergeCell ref="A5:E5"/>
    <mergeCell ref="A13:G13"/>
    <mergeCell ref="A20:E20"/>
  </mergeCells>
  <pageMargins left="1.05" right="1.05" top="0.5" bottom="0.25" header="0" footer="0"/>
  <pageSetup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view="pageLayout" zoomScale="130" zoomScaleNormal="100" zoomScaleSheetLayoutView="100" zoomScalePageLayoutView="130" workbookViewId="0">
      <selection sqref="A1:H1"/>
    </sheetView>
  </sheetViews>
  <sheetFormatPr defaultRowHeight="8.25" x14ac:dyDescent="0.2"/>
  <cols>
    <col min="1" max="1" width="17.42578125" style="136" customWidth="1"/>
    <col min="2" max="4" width="10.85546875" style="136" customWidth="1"/>
    <col min="5" max="5" width="0.7109375" style="136" customWidth="1"/>
    <col min="6" max="8" width="10.85546875" style="136" customWidth="1"/>
    <col min="9" max="16384" width="9.140625" style="136"/>
  </cols>
  <sheetData>
    <row r="1" spans="1:8" ht="10.5" customHeight="1" x14ac:dyDescent="0.2">
      <c r="A1" s="411" t="s">
        <v>446</v>
      </c>
      <c r="B1" s="411"/>
      <c r="C1" s="411"/>
      <c r="D1" s="411"/>
      <c r="E1" s="411"/>
      <c r="F1" s="411"/>
      <c r="G1" s="411"/>
      <c r="H1" s="411"/>
    </row>
    <row r="2" spans="1:8" ht="12.75" customHeight="1" x14ac:dyDescent="0.2">
      <c r="A2" s="402" t="s">
        <v>481</v>
      </c>
      <c r="B2" s="402"/>
      <c r="C2" s="402"/>
      <c r="D2" s="402"/>
      <c r="E2" s="402"/>
      <c r="F2" s="402"/>
      <c r="G2" s="402"/>
      <c r="H2" s="402"/>
    </row>
    <row r="3" spans="1:8" ht="18" customHeight="1" x14ac:dyDescent="0.2">
      <c r="A3" s="397" t="s">
        <v>550</v>
      </c>
      <c r="B3" s="397"/>
      <c r="C3" s="397"/>
      <c r="D3" s="397"/>
      <c r="E3" s="397"/>
      <c r="F3" s="397"/>
      <c r="G3" s="397"/>
      <c r="H3" s="397"/>
    </row>
    <row r="4" spans="1:8" ht="7.5" customHeight="1" x14ac:dyDescent="0.2">
      <c r="A4" s="393"/>
      <c r="B4" s="393"/>
      <c r="C4" s="393"/>
      <c r="D4" s="393"/>
      <c r="E4" s="393"/>
      <c r="F4" s="393"/>
      <c r="G4" s="393"/>
      <c r="H4" s="393"/>
    </row>
    <row r="5" spans="1:8" ht="18" customHeight="1" x14ac:dyDescent="0.2">
      <c r="A5" s="408" t="s">
        <v>551</v>
      </c>
      <c r="B5" s="404"/>
      <c r="C5" s="404"/>
      <c r="D5" s="404"/>
      <c r="E5" s="404"/>
      <c r="F5" s="404"/>
      <c r="G5" s="404"/>
      <c r="H5" s="404"/>
    </row>
    <row r="6" spans="1:8" ht="9.75" customHeight="1" x14ac:dyDescent="0.2">
      <c r="A6" s="116"/>
      <c r="B6" s="462">
        <v>2012</v>
      </c>
      <c r="C6" s="462"/>
      <c r="D6" s="462"/>
      <c r="F6" s="453">
        <v>2000</v>
      </c>
      <c r="G6" s="453"/>
      <c r="H6" s="453"/>
    </row>
    <row r="7" spans="1:8" ht="18.75" customHeight="1" x14ac:dyDescent="0.15">
      <c r="A7" s="116"/>
      <c r="B7" s="216" t="s">
        <v>201</v>
      </c>
      <c r="C7" s="227" t="s">
        <v>202</v>
      </c>
      <c r="D7" s="216" t="s">
        <v>423</v>
      </c>
      <c r="F7" s="76" t="s">
        <v>201</v>
      </c>
      <c r="G7" s="355" t="s">
        <v>202</v>
      </c>
      <c r="H7" s="76" t="s">
        <v>423</v>
      </c>
    </row>
    <row r="8" spans="1:8" ht="9" customHeight="1" x14ac:dyDescent="0.2">
      <c r="A8" s="53" t="s">
        <v>266</v>
      </c>
      <c r="B8" s="129">
        <v>65871048</v>
      </c>
      <c r="C8" s="129">
        <v>33717796</v>
      </c>
      <c r="D8" s="197">
        <v>66.099999999999994</v>
      </c>
      <c r="E8" s="349"/>
      <c r="F8" s="285">
        <v>63817851</v>
      </c>
      <c r="G8" s="285">
        <v>29603595</v>
      </c>
      <c r="H8" s="356">
        <v>68.31177821846174</v>
      </c>
    </row>
    <row r="9" spans="1:8" ht="9" customHeight="1" x14ac:dyDescent="0.2">
      <c r="A9" s="53" t="s">
        <v>267</v>
      </c>
      <c r="B9" s="129">
        <v>8356141</v>
      </c>
      <c r="C9" s="129">
        <v>8024595</v>
      </c>
      <c r="D9" s="197">
        <v>51</v>
      </c>
      <c r="E9" s="349"/>
      <c r="F9" s="285">
        <v>6000694</v>
      </c>
      <c r="G9" s="285">
        <v>6057961</v>
      </c>
      <c r="H9" s="356">
        <v>49.762548144880171</v>
      </c>
    </row>
    <row r="10" spans="1:8" ht="9.75" customHeight="1" x14ac:dyDescent="0.2">
      <c r="A10" s="133" t="s">
        <v>63</v>
      </c>
      <c r="B10" s="131">
        <v>1942525</v>
      </c>
      <c r="C10" s="131">
        <v>2354872</v>
      </c>
      <c r="D10" s="198">
        <v>45.2</v>
      </c>
      <c r="E10" s="349"/>
      <c r="F10" s="323">
        <v>1293936</v>
      </c>
      <c r="G10" s="323">
        <v>1668566</v>
      </c>
      <c r="H10" s="357">
        <v>43.677135070288557</v>
      </c>
    </row>
    <row r="11" spans="1:8" ht="9" customHeight="1" x14ac:dyDescent="0.2">
      <c r="A11" s="133" t="s">
        <v>67</v>
      </c>
      <c r="B11" s="131">
        <v>2277558</v>
      </c>
      <c r="C11" s="131">
        <v>1720721</v>
      </c>
      <c r="D11" s="198">
        <v>57</v>
      </c>
      <c r="E11" s="349"/>
      <c r="F11" s="323">
        <v>1390027</v>
      </c>
      <c r="G11" s="323">
        <v>1307900</v>
      </c>
      <c r="H11" s="357">
        <v>51.522038958059277</v>
      </c>
    </row>
    <row r="12" spans="1:8" ht="9.75" customHeight="1" x14ac:dyDescent="0.2">
      <c r="A12" s="133" t="s">
        <v>65</v>
      </c>
      <c r="B12" s="131">
        <v>750521</v>
      </c>
      <c r="C12" s="131">
        <v>927054</v>
      </c>
      <c r="D12" s="198">
        <v>44.7</v>
      </c>
      <c r="E12" s="349"/>
      <c r="F12" s="323">
        <v>573304</v>
      </c>
      <c r="G12" s="323">
        <v>709990</v>
      </c>
      <c r="H12" s="357">
        <v>44.674408202641018</v>
      </c>
    </row>
    <row r="13" spans="1:8" ht="8.25" customHeight="1" x14ac:dyDescent="0.2">
      <c r="A13" s="133" t="s">
        <v>64</v>
      </c>
      <c r="B13" s="131">
        <v>417076</v>
      </c>
      <c r="C13" s="131">
        <v>733756</v>
      </c>
      <c r="D13" s="198">
        <v>36.200000000000003</v>
      </c>
      <c r="E13" s="349"/>
      <c r="F13" s="323">
        <v>227581</v>
      </c>
      <c r="G13" s="323">
        <v>468116</v>
      </c>
      <c r="H13" s="357">
        <v>32.712660827917901</v>
      </c>
    </row>
    <row r="14" spans="1:8" ht="9.75" customHeight="1" x14ac:dyDescent="0.2">
      <c r="A14" s="133" t="s">
        <v>66</v>
      </c>
      <c r="B14" s="131">
        <v>513882</v>
      </c>
      <c r="C14" s="131">
        <v>583999</v>
      </c>
      <c r="D14" s="198">
        <v>46.8</v>
      </c>
      <c r="E14" s="349"/>
      <c r="F14" s="323">
        <v>308348</v>
      </c>
      <c r="G14" s="323">
        <v>400098</v>
      </c>
      <c r="H14" s="357">
        <v>43.524559387730328</v>
      </c>
    </row>
    <row r="15" spans="1:8" ht="9.75" customHeight="1" x14ac:dyDescent="0.2">
      <c r="A15" s="133" t="s">
        <v>62</v>
      </c>
      <c r="B15" s="131">
        <v>349411</v>
      </c>
      <c r="C15" s="131">
        <v>340358</v>
      </c>
      <c r="D15" s="198">
        <v>50.7</v>
      </c>
      <c r="E15" s="349"/>
      <c r="F15" s="323">
        <v>253708</v>
      </c>
      <c r="G15" s="323">
        <v>237222</v>
      </c>
      <c r="H15" s="357">
        <v>51.679058114191434</v>
      </c>
    </row>
    <row r="16" spans="1:8" s="264" customFormat="1" ht="9.75" customHeight="1" thickBot="1" x14ac:dyDescent="0.25">
      <c r="A16" s="176" t="s">
        <v>204</v>
      </c>
      <c r="B16" s="179">
        <v>2105168</v>
      </c>
      <c r="C16" s="179">
        <v>1363835</v>
      </c>
      <c r="D16" s="274">
        <v>60.7</v>
      </c>
      <c r="E16" s="349"/>
      <c r="F16" s="296">
        <v>1949835</v>
      </c>
      <c r="G16" s="296">
        <v>1264500</v>
      </c>
      <c r="H16" s="357">
        <v>60.660603204084204</v>
      </c>
    </row>
    <row r="17" spans="1:8" ht="9.75" customHeight="1" x14ac:dyDescent="0.2">
      <c r="A17" s="292" t="s">
        <v>2</v>
      </c>
      <c r="B17" s="294">
        <v>74227189</v>
      </c>
      <c r="C17" s="294">
        <v>41742391</v>
      </c>
      <c r="D17" s="334">
        <v>64</v>
      </c>
      <c r="E17" s="349"/>
      <c r="F17" s="294">
        <v>69818545</v>
      </c>
      <c r="G17" s="294">
        <v>35661556</v>
      </c>
      <c r="H17" s="334">
        <v>66.191200366787669</v>
      </c>
    </row>
    <row r="18" spans="1:8" ht="32.25" customHeight="1" x14ac:dyDescent="0.2">
      <c r="A18" s="395" t="s">
        <v>460</v>
      </c>
      <c r="B18" s="398"/>
      <c r="C18" s="398"/>
      <c r="D18" s="398"/>
      <c r="E18" s="398"/>
      <c r="F18" s="398"/>
      <c r="G18" s="398"/>
      <c r="H18" s="398"/>
    </row>
    <row r="19" spans="1:8" ht="10.5" customHeight="1" x14ac:dyDescent="0.2">
      <c r="A19" s="395" t="s">
        <v>577</v>
      </c>
      <c r="B19" s="398"/>
      <c r="C19" s="398"/>
      <c r="D19" s="398"/>
      <c r="E19" s="398"/>
      <c r="F19" s="398"/>
      <c r="G19" s="398"/>
      <c r="H19" s="398"/>
    </row>
    <row r="20" spans="1:8" ht="18" customHeight="1" x14ac:dyDescent="0.15">
      <c r="A20" s="392"/>
      <c r="B20" s="392"/>
      <c r="C20" s="392"/>
      <c r="D20" s="392"/>
      <c r="E20" s="392"/>
      <c r="F20" s="392"/>
      <c r="G20" s="392"/>
      <c r="H20" s="392"/>
    </row>
    <row r="21" spans="1:8" ht="12.75" customHeight="1" x14ac:dyDescent="0.2">
      <c r="A21" s="151"/>
      <c r="B21" s="37"/>
      <c r="C21" s="37"/>
    </row>
  </sheetData>
  <mergeCells count="10">
    <mergeCell ref="A18:H18"/>
    <mergeCell ref="A19:H19"/>
    <mergeCell ref="A20:H20"/>
    <mergeCell ref="A2:H2"/>
    <mergeCell ref="A1:H1"/>
    <mergeCell ref="A3:H3"/>
    <mergeCell ref="A4:H4"/>
    <mergeCell ref="B6:D6"/>
    <mergeCell ref="F6:H6"/>
    <mergeCell ref="A5:H5"/>
  </mergeCells>
  <phoneticPr fontId="3" type="noConversion"/>
  <pageMargins left="1.05" right="1.05" top="0.5" bottom="0.25" header="0" footer="0"/>
  <pageSetup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showGridLines="0" view="pageLayout" zoomScale="175" zoomScaleNormal="100" zoomScaleSheetLayoutView="100" zoomScalePageLayoutView="175" workbookViewId="0"/>
  </sheetViews>
  <sheetFormatPr defaultRowHeight="8.25" x14ac:dyDescent="0.15"/>
  <cols>
    <col min="1" max="1" width="15.5703125" style="11" customWidth="1"/>
    <col min="2" max="2" width="7.7109375" style="11" customWidth="1"/>
    <col min="3" max="3" width="8.28515625" style="11" customWidth="1"/>
    <col min="4" max="4" width="7.7109375" style="11" customWidth="1"/>
    <col min="5" max="5" width="10.140625" style="11" bestFit="1" customWidth="1"/>
    <col min="6" max="16384" width="9.140625" style="11"/>
  </cols>
  <sheetData>
    <row r="1" spans="1:4" ht="10.5" customHeight="1" x14ac:dyDescent="0.15">
      <c r="A1" s="14" t="s">
        <v>447</v>
      </c>
    </row>
    <row r="2" spans="1:4" ht="21.75" customHeight="1" x14ac:dyDescent="0.15">
      <c r="A2" s="465" t="s">
        <v>552</v>
      </c>
      <c r="B2" s="465"/>
      <c r="C2" s="465"/>
      <c r="D2" s="465"/>
    </row>
    <row r="3" spans="1:4" ht="27.75" customHeight="1" x14ac:dyDescent="0.15">
      <c r="A3" s="466" t="s">
        <v>553</v>
      </c>
      <c r="B3" s="466"/>
      <c r="C3" s="466"/>
      <c r="D3" s="466"/>
    </row>
    <row r="4" spans="1:4" ht="7.5" customHeight="1" x14ac:dyDescent="0.15">
      <c r="A4" s="464"/>
      <c r="B4" s="464"/>
      <c r="C4" s="464"/>
      <c r="D4" s="464"/>
    </row>
    <row r="5" spans="1:4" ht="18" customHeight="1" x14ac:dyDescent="0.15">
      <c r="A5" s="408" t="s">
        <v>554</v>
      </c>
      <c r="B5" s="408"/>
      <c r="C5" s="408"/>
      <c r="D5" s="408"/>
    </row>
    <row r="6" spans="1:4" ht="18.75" customHeight="1" x14ac:dyDescent="0.15">
      <c r="A6" s="11" t="s">
        <v>1</v>
      </c>
      <c r="B6" s="63" t="s">
        <v>263</v>
      </c>
      <c r="C6" s="63" t="s">
        <v>193</v>
      </c>
      <c r="D6" s="64" t="s">
        <v>444</v>
      </c>
    </row>
    <row r="7" spans="1:4" ht="9.75" customHeight="1" x14ac:dyDescent="0.15">
      <c r="A7" s="15" t="s">
        <v>40</v>
      </c>
      <c r="B7" s="16">
        <v>7717357</v>
      </c>
      <c r="C7" s="16">
        <v>5153044</v>
      </c>
      <c r="D7" s="230">
        <v>66.8</v>
      </c>
    </row>
    <row r="8" spans="1:4" ht="9" customHeight="1" x14ac:dyDescent="0.15">
      <c r="A8" s="15" t="s">
        <v>196</v>
      </c>
      <c r="B8" s="16">
        <v>4365813</v>
      </c>
      <c r="C8" s="16">
        <v>2091581</v>
      </c>
      <c r="D8" s="230">
        <v>47.9</v>
      </c>
    </row>
    <row r="9" spans="1:4" ht="9" customHeight="1" x14ac:dyDescent="0.15">
      <c r="A9" s="15" t="s">
        <v>431</v>
      </c>
      <c r="B9" s="16">
        <v>2571031</v>
      </c>
      <c r="C9" s="16">
        <v>840702</v>
      </c>
      <c r="D9" s="230">
        <v>32.700000000000003</v>
      </c>
    </row>
    <row r="10" spans="1:4" ht="9.75" customHeight="1" thickBot="1" x14ac:dyDescent="0.2">
      <c r="A10" s="225" t="s">
        <v>432</v>
      </c>
      <c r="B10" s="226">
        <v>1726535</v>
      </c>
      <c r="C10" s="226">
        <v>270814</v>
      </c>
      <c r="D10" s="230">
        <v>15.7</v>
      </c>
    </row>
    <row r="11" spans="1:4" ht="9" customHeight="1" x14ac:dyDescent="0.15">
      <c r="A11" s="228" t="s">
        <v>2</v>
      </c>
      <c r="B11" s="229">
        <v>16380736</v>
      </c>
      <c r="C11" s="229">
        <v>8356141</v>
      </c>
      <c r="D11" s="231">
        <v>51</v>
      </c>
    </row>
    <row r="12" spans="1:4" ht="21.75" customHeight="1" x14ac:dyDescent="0.15">
      <c r="A12" s="395" t="s">
        <v>455</v>
      </c>
      <c r="B12" s="395"/>
      <c r="C12" s="395"/>
      <c r="D12" s="395"/>
    </row>
    <row r="13" spans="1:4" ht="21.75" customHeight="1" x14ac:dyDescent="0.15">
      <c r="A13" s="395" t="s">
        <v>591</v>
      </c>
      <c r="B13" s="395"/>
      <c r="C13" s="395"/>
      <c r="D13" s="395"/>
    </row>
    <row r="14" spans="1:4" ht="18" customHeight="1" x14ac:dyDescent="0.15">
      <c r="A14" s="463"/>
      <c r="B14" s="463"/>
      <c r="C14" s="463"/>
      <c r="D14" s="463"/>
    </row>
    <row r="15" spans="1:4" ht="12.75" customHeight="1" x14ac:dyDescent="0.15"/>
    <row r="17" spans="4:4" ht="13.5" customHeight="1" x14ac:dyDescent="0.15"/>
    <row r="19" spans="4:4" ht="24" customHeight="1" x14ac:dyDescent="0.15"/>
    <row r="20" spans="4:4" x14ac:dyDescent="0.15">
      <c r="D20" s="12"/>
    </row>
    <row r="21" spans="4:4" x14ac:dyDescent="0.15">
      <c r="D21" s="12"/>
    </row>
    <row r="24" spans="4:4" ht="12.75" customHeight="1" x14ac:dyDescent="0.15"/>
    <row r="26" spans="4:4" ht="13.5" customHeight="1" x14ac:dyDescent="0.15"/>
    <row r="28" spans="4:4" ht="24" customHeight="1" x14ac:dyDescent="0.15"/>
    <row r="104" spans="3:5" x14ac:dyDescent="0.15">
      <c r="C104" s="13"/>
      <c r="D104" s="13"/>
      <c r="E104" s="13"/>
    </row>
    <row r="105" spans="3:5" x14ac:dyDescent="0.15">
      <c r="C105" s="13"/>
      <c r="D105" s="13"/>
      <c r="E105" s="13"/>
    </row>
    <row r="106" spans="3:5" x14ac:dyDescent="0.15">
      <c r="C106" s="13"/>
      <c r="D106" s="13"/>
      <c r="E106" s="13"/>
    </row>
    <row r="107" spans="3:5" x14ac:dyDescent="0.15">
      <c r="C107" s="13"/>
      <c r="D107" s="13"/>
      <c r="E107" s="13"/>
    </row>
  </sheetData>
  <mergeCells count="7">
    <mergeCell ref="A14:D14"/>
    <mergeCell ref="A13:D13"/>
    <mergeCell ref="A4:D4"/>
    <mergeCell ref="A5:D5"/>
    <mergeCell ref="A2:D2"/>
    <mergeCell ref="A3:D3"/>
    <mergeCell ref="A12:D12"/>
  </mergeCells>
  <phoneticPr fontId="3" type="noConversion"/>
  <pageMargins left="1.05" right="1.05" top="0.5" bottom="0.25"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showGridLines="0" view="pageLayout" zoomScale="202" zoomScaleNormal="100" zoomScaleSheetLayoutView="100" zoomScalePageLayoutView="202" workbookViewId="0">
      <selection sqref="A1:K1"/>
    </sheetView>
  </sheetViews>
  <sheetFormatPr defaultColWidth="5.28515625" defaultRowHeight="8.25" x14ac:dyDescent="0.15"/>
  <cols>
    <col min="1" max="1" width="13.5703125" style="2" customWidth="1"/>
    <col min="2" max="2" width="7" style="2" customWidth="1"/>
    <col min="3" max="3" width="5.5703125" style="2" customWidth="1"/>
    <col min="4" max="4" width="1.28515625" style="2" customWidth="1"/>
    <col min="5" max="5" width="14.28515625" style="2" customWidth="1"/>
    <col min="6" max="6" width="7" style="2" customWidth="1"/>
    <col min="7" max="7" width="5.5703125" style="2" customWidth="1"/>
    <col min="8" max="8" width="1.28515625" style="2" customWidth="1"/>
    <col min="9" max="9" width="15.140625" style="2" customWidth="1"/>
    <col min="10" max="10" width="7" style="2" customWidth="1"/>
    <col min="11" max="11" width="5.5703125" style="2" customWidth="1"/>
    <col min="12" max="16384" width="5.28515625" style="2"/>
  </cols>
  <sheetData>
    <row r="1" spans="1:11" ht="12.75" customHeight="1" x14ac:dyDescent="0.15">
      <c r="A1" s="384" t="s">
        <v>336</v>
      </c>
      <c r="B1" s="384"/>
      <c r="C1" s="384"/>
      <c r="D1" s="384"/>
      <c r="E1" s="384"/>
      <c r="F1" s="384"/>
      <c r="G1" s="384"/>
      <c r="H1" s="384"/>
      <c r="I1" s="384"/>
      <c r="J1" s="384"/>
      <c r="K1" s="384"/>
    </row>
    <row r="2" spans="1:11" ht="12.75" customHeight="1" x14ac:dyDescent="0.15">
      <c r="A2" s="402" t="s">
        <v>481</v>
      </c>
      <c r="B2" s="402"/>
      <c r="C2" s="402"/>
      <c r="D2" s="402"/>
      <c r="E2" s="402"/>
      <c r="F2" s="402"/>
      <c r="G2" s="402"/>
      <c r="H2" s="402"/>
      <c r="I2" s="402"/>
      <c r="J2" s="402"/>
      <c r="K2" s="402"/>
    </row>
    <row r="3" spans="1:11" ht="18" customHeight="1" x14ac:dyDescent="0.15">
      <c r="A3" s="400" t="s">
        <v>482</v>
      </c>
      <c r="B3" s="400"/>
      <c r="C3" s="400"/>
      <c r="D3" s="400"/>
      <c r="E3" s="400"/>
      <c r="F3" s="400"/>
      <c r="G3" s="400"/>
      <c r="H3" s="400"/>
      <c r="I3" s="400"/>
      <c r="J3" s="400"/>
      <c r="K3" s="400"/>
    </row>
    <row r="4" spans="1:11" ht="7.5" customHeight="1" x14ac:dyDescent="0.15">
      <c r="A4" s="393"/>
      <c r="B4" s="393"/>
      <c r="C4" s="393"/>
      <c r="D4" s="393"/>
      <c r="E4" s="393"/>
      <c r="F4" s="393"/>
      <c r="G4" s="393"/>
      <c r="H4" s="393"/>
      <c r="I4" s="393"/>
      <c r="J4" s="393"/>
      <c r="K4" s="393"/>
    </row>
    <row r="5" spans="1:11" ht="10.5" customHeight="1" x14ac:dyDescent="0.15">
      <c r="A5" s="404" t="s">
        <v>483</v>
      </c>
      <c r="B5" s="404"/>
      <c r="C5" s="404"/>
      <c r="D5" s="404"/>
      <c r="E5" s="404"/>
      <c r="F5" s="404"/>
      <c r="G5" s="404"/>
      <c r="H5" s="404"/>
      <c r="I5" s="404"/>
      <c r="J5" s="404"/>
      <c r="K5" s="404"/>
    </row>
    <row r="6" spans="1:11" ht="18" customHeight="1" x14ac:dyDescent="0.15">
      <c r="A6" s="386" t="s">
        <v>484</v>
      </c>
      <c r="B6" s="387"/>
      <c r="C6" s="387"/>
      <c r="D6" s="387"/>
      <c r="E6" s="387"/>
      <c r="F6" s="387"/>
      <c r="G6" s="387"/>
      <c r="H6" s="387"/>
      <c r="I6" s="387"/>
      <c r="J6" s="387"/>
      <c r="K6" s="387"/>
    </row>
    <row r="7" spans="1:11" ht="9" customHeight="1" x14ac:dyDescent="0.15">
      <c r="A7" s="191"/>
      <c r="B7" s="152" t="s">
        <v>73</v>
      </c>
      <c r="C7" s="9" t="s">
        <v>210</v>
      </c>
      <c r="D7" s="193"/>
      <c r="E7" s="193"/>
      <c r="F7" s="152" t="s">
        <v>73</v>
      </c>
      <c r="G7" s="9" t="s">
        <v>210</v>
      </c>
      <c r="H7" s="193"/>
      <c r="I7" s="193"/>
      <c r="J7" s="152" t="s">
        <v>73</v>
      </c>
      <c r="K7" s="9" t="s">
        <v>210</v>
      </c>
    </row>
    <row r="8" spans="1:11" ht="9" customHeight="1" x14ac:dyDescent="0.15">
      <c r="A8" s="31" t="s">
        <v>63</v>
      </c>
      <c r="B8" s="46">
        <v>11489387</v>
      </c>
      <c r="C8" s="47">
        <v>28.2</v>
      </c>
      <c r="D8" s="44"/>
      <c r="E8" s="45" t="s">
        <v>330</v>
      </c>
      <c r="F8" s="46">
        <v>120524</v>
      </c>
      <c r="G8" s="47">
        <v>0.3</v>
      </c>
      <c r="H8" s="43"/>
      <c r="I8" s="31" t="s">
        <v>154</v>
      </c>
      <c r="J8" s="46">
        <v>36382</v>
      </c>
      <c r="K8" s="47">
        <v>0.1</v>
      </c>
    </row>
    <row r="9" spans="1:11" ht="9" customHeight="1" x14ac:dyDescent="0.15">
      <c r="A9" s="31" t="s">
        <v>75</v>
      </c>
      <c r="B9" s="46">
        <v>1974305</v>
      </c>
      <c r="C9" s="47">
        <v>4.8</v>
      </c>
      <c r="D9" s="44"/>
      <c r="E9" s="45" t="s">
        <v>150</v>
      </c>
      <c r="F9" s="46">
        <v>114806</v>
      </c>
      <c r="G9" s="47">
        <v>0.3</v>
      </c>
      <c r="H9" s="43"/>
      <c r="I9" s="31" t="s">
        <v>174</v>
      </c>
      <c r="J9" s="46">
        <v>36195</v>
      </c>
      <c r="K9" s="47">
        <v>0.1</v>
      </c>
    </row>
    <row r="10" spans="1:11" ht="9" customHeight="1" x14ac:dyDescent="0.15">
      <c r="A10" s="31" t="s">
        <v>74</v>
      </c>
      <c r="B10" s="46">
        <v>1861996</v>
      </c>
      <c r="C10" s="47">
        <v>4.5999999999999996</v>
      </c>
      <c r="D10" s="44"/>
      <c r="E10" s="45" t="s">
        <v>120</v>
      </c>
      <c r="F10" s="46">
        <v>114642</v>
      </c>
      <c r="G10" s="47">
        <v>0.3</v>
      </c>
      <c r="H10" s="43"/>
      <c r="I10" s="31" t="s">
        <v>173</v>
      </c>
      <c r="J10" s="46">
        <v>36022</v>
      </c>
      <c r="K10" s="47">
        <v>0.1</v>
      </c>
    </row>
    <row r="11" spans="1:11" ht="9" customHeight="1" x14ac:dyDescent="0.15">
      <c r="A11" s="31" t="s">
        <v>76</v>
      </c>
      <c r="B11" s="46">
        <v>1719819</v>
      </c>
      <c r="C11" s="47">
        <v>4.2</v>
      </c>
      <c r="D11" s="44"/>
      <c r="E11" s="45" t="s">
        <v>126</v>
      </c>
      <c r="F11" s="46">
        <v>107765</v>
      </c>
      <c r="G11" s="47">
        <v>0.3</v>
      </c>
      <c r="H11" s="43"/>
      <c r="I11" s="31" t="s">
        <v>179</v>
      </c>
      <c r="J11" s="46">
        <v>34860</v>
      </c>
      <c r="K11" s="47">
        <v>0.1</v>
      </c>
    </row>
    <row r="12" spans="1:11" ht="9" customHeight="1" x14ac:dyDescent="0.15">
      <c r="A12" s="31" t="s">
        <v>77</v>
      </c>
      <c r="B12" s="46">
        <v>1264188</v>
      </c>
      <c r="C12" s="47">
        <v>3.1</v>
      </c>
      <c r="D12" s="44"/>
      <c r="E12" s="45" t="s">
        <v>121</v>
      </c>
      <c r="F12" s="46">
        <v>100514</v>
      </c>
      <c r="G12" s="47">
        <v>0.2</v>
      </c>
      <c r="H12" s="43"/>
      <c r="I12" s="31" t="s">
        <v>564</v>
      </c>
      <c r="J12" s="46">
        <v>32954</v>
      </c>
      <c r="K12" s="47">
        <v>0.1</v>
      </c>
    </row>
    <row r="13" spans="1:11" ht="9" customHeight="1" x14ac:dyDescent="0.15">
      <c r="A13" s="31" t="s">
        <v>81</v>
      </c>
      <c r="B13" s="46">
        <v>1254501</v>
      </c>
      <c r="C13" s="47">
        <v>3.1</v>
      </c>
      <c r="D13" s="44"/>
      <c r="E13" s="45" t="s">
        <v>138</v>
      </c>
      <c r="F13" s="46">
        <v>98858</v>
      </c>
      <c r="G13" s="47">
        <v>0.2</v>
      </c>
      <c r="H13" s="43"/>
      <c r="I13" s="31" t="s">
        <v>166</v>
      </c>
      <c r="J13" s="46">
        <v>32578</v>
      </c>
      <c r="K13" s="47">
        <v>0.1</v>
      </c>
    </row>
    <row r="14" spans="1:11" ht="9" customHeight="1" x14ac:dyDescent="0.15">
      <c r="A14" s="31" t="s">
        <v>80</v>
      </c>
      <c r="B14" s="46">
        <v>1114864</v>
      </c>
      <c r="C14" s="47">
        <v>2.7</v>
      </c>
      <c r="D14" s="44"/>
      <c r="E14" s="45" t="s">
        <v>215</v>
      </c>
      <c r="F14" s="46">
        <v>91895</v>
      </c>
      <c r="G14" s="47">
        <v>0.2</v>
      </c>
      <c r="H14" s="43"/>
      <c r="I14" s="31" t="s">
        <v>161</v>
      </c>
      <c r="J14" s="46">
        <v>31319</v>
      </c>
      <c r="K14" s="47">
        <v>0.1</v>
      </c>
    </row>
    <row r="15" spans="1:11" ht="9" customHeight="1" x14ac:dyDescent="0.15">
      <c r="A15" s="31" t="s">
        <v>79</v>
      </c>
      <c r="B15" s="46">
        <v>1105653</v>
      </c>
      <c r="C15" s="47">
        <v>2.7</v>
      </c>
      <c r="D15" s="44"/>
      <c r="E15" s="45" t="s">
        <v>131</v>
      </c>
      <c r="F15" s="46">
        <v>87185</v>
      </c>
      <c r="G15" s="47">
        <v>0.2</v>
      </c>
      <c r="H15" s="43"/>
      <c r="I15" s="31" t="s">
        <v>217</v>
      </c>
      <c r="J15" s="46">
        <v>30478</v>
      </c>
      <c r="K15" s="47">
        <v>0.1</v>
      </c>
    </row>
    <row r="16" spans="1:11" ht="9" customHeight="1" x14ac:dyDescent="0.15">
      <c r="A16" s="31" t="s">
        <v>83</v>
      </c>
      <c r="B16" s="46">
        <v>960211</v>
      </c>
      <c r="C16" s="47">
        <v>2.4</v>
      </c>
      <c r="D16" s="44"/>
      <c r="E16" s="45" t="s">
        <v>135</v>
      </c>
      <c r="F16" s="46">
        <v>85823</v>
      </c>
      <c r="G16" s="47">
        <v>0.2</v>
      </c>
      <c r="H16" s="43"/>
      <c r="I16" s="31" t="s">
        <v>163</v>
      </c>
      <c r="J16" s="46">
        <v>29992</v>
      </c>
      <c r="K16" s="47">
        <v>0.1</v>
      </c>
    </row>
    <row r="17" spans="1:11" ht="9" customHeight="1" x14ac:dyDescent="0.15">
      <c r="A17" s="31" t="s">
        <v>86</v>
      </c>
      <c r="B17" s="46">
        <v>880869</v>
      </c>
      <c r="C17" s="47">
        <v>2.2000000000000002</v>
      </c>
      <c r="D17" s="44"/>
      <c r="E17" s="45" t="s">
        <v>128</v>
      </c>
      <c r="F17" s="46">
        <v>85393</v>
      </c>
      <c r="G17" s="47">
        <v>0.2</v>
      </c>
      <c r="H17" s="43"/>
      <c r="I17" s="31" t="s">
        <v>167</v>
      </c>
      <c r="J17" s="46">
        <v>29975</v>
      </c>
      <c r="K17" s="47">
        <v>0.1</v>
      </c>
    </row>
    <row r="18" spans="1:11" ht="9" customHeight="1" x14ac:dyDescent="0.15">
      <c r="A18" s="31"/>
      <c r="B18" s="46"/>
      <c r="C18" s="47"/>
      <c r="D18" s="44"/>
      <c r="E18" s="45"/>
      <c r="F18" s="46"/>
      <c r="G18" s="47"/>
      <c r="H18" s="43"/>
      <c r="I18" s="31"/>
      <c r="J18" s="46"/>
      <c r="K18" s="47"/>
    </row>
    <row r="19" spans="1:11" ht="9" customHeight="1" x14ac:dyDescent="0.15">
      <c r="A19" s="31" t="s">
        <v>78</v>
      </c>
      <c r="B19" s="46">
        <v>799085</v>
      </c>
      <c r="C19" s="47">
        <v>2</v>
      </c>
      <c r="D19" s="44"/>
      <c r="E19" s="45" t="s">
        <v>125</v>
      </c>
      <c r="F19" s="46">
        <v>83981</v>
      </c>
      <c r="G19" s="47">
        <v>0.2</v>
      </c>
      <c r="H19" s="43"/>
      <c r="I19" s="31" t="s">
        <v>191</v>
      </c>
      <c r="J19" s="46">
        <v>29898</v>
      </c>
      <c r="K19" s="47">
        <v>0.1</v>
      </c>
    </row>
    <row r="20" spans="1:11" ht="9" customHeight="1" x14ac:dyDescent="0.15">
      <c r="A20" s="31" t="s">
        <v>84</v>
      </c>
      <c r="B20" s="46">
        <v>705006</v>
      </c>
      <c r="C20" s="47">
        <v>1.7</v>
      </c>
      <c r="D20" s="44"/>
      <c r="E20" s="45" t="s">
        <v>122</v>
      </c>
      <c r="F20" s="46">
        <v>83775</v>
      </c>
      <c r="G20" s="47">
        <v>0.2</v>
      </c>
      <c r="H20" s="43"/>
      <c r="I20" s="31" t="s">
        <v>178</v>
      </c>
      <c r="J20" s="46">
        <v>29214</v>
      </c>
      <c r="K20" s="47">
        <v>0.1</v>
      </c>
    </row>
    <row r="21" spans="1:11" ht="9" customHeight="1" x14ac:dyDescent="0.15">
      <c r="A21" s="31" t="s">
        <v>85</v>
      </c>
      <c r="B21" s="46">
        <v>668764</v>
      </c>
      <c r="C21" s="47">
        <v>1.6</v>
      </c>
      <c r="D21" s="44"/>
      <c r="E21" s="45" t="s">
        <v>195</v>
      </c>
      <c r="F21" s="46">
        <v>81553</v>
      </c>
      <c r="G21" s="47">
        <v>0.2</v>
      </c>
      <c r="H21" s="43"/>
      <c r="I21" s="31" t="s">
        <v>184</v>
      </c>
      <c r="J21" s="46">
        <v>27117</v>
      </c>
      <c r="K21" s="47">
        <v>0.1</v>
      </c>
    </row>
    <row r="22" spans="1:11" ht="9" customHeight="1" x14ac:dyDescent="0.15">
      <c r="A22" s="31" t="s">
        <v>90</v>
      </c>
      <c r="B22" s="46">
        <v>616020</v>
      </c>
      <c r="C22" s="47">
        <v>1.5</v>
      </c>
      <c r="D22" s="44"/>
      <c r="E22" s="45" t="s">
        <v>143</v>
      </c>
      <c r="F22" s="46">
        <v>81404</v>
      </c>
      <c r="G22" s="47">
        <v>0.2</v>
      </c>
      <c r="H22" s="43"/>
      <c r="I22" s="31" t="s">
        <v>157</v>
      </c>
      <c r="J22" s="46">
        <v>26320</v>
      </c>
      <c r="K22" s="47">
        <v>0.1</v>
      </c>
    </row>
    <row r="23" spans="1:11" ht="9" customHeight="1" x14ac:dyDescent="0.15">
      <c r="A23" s="31" t="s">
        <v>82</v>
      </c>
      <c r="B23" s="46">
        <v>596650</v>
      </c>
      <c r="C23" s="47">
        <v>1.5</v>
      </c>
      <c r="D23" s="44"/>
      <c r="E23" s="45" t="s">
        <v>117</v>
      </c>
      <c r="F23" s="46">
        <v>79218</v>
      </c>
      <c r="G23" s="47">
        <v>0.2</v>
      </c>
      <c r="H23" s="43"/>
      <c r="I23" s="31" t="s">
        <v>182</v>
      </c>
      <c r="J23" s="46">
        <v>26013</v>
      </c>
      <c r="K23" s="47">
        <v>0.1</v>
      </c>
    </row>
    <row r="24" spans="1:11" ht="9" customHeight="1" x14ac:dyDescent="0.15">
      <c r="A24" s="31" t="s">
        <v>97</v>
      </c>
      <c r="B24" s="46">
        <v>535725</v>
      </c>
      <c r="C24" s="47">
        <v>1.3</v>
      </c>
      <c r="D24" s="44"/>
      <c r="E24" s="45" t="s">
        <v>170</v>
      </c>
      <c r="F24" s="46">
        <v>77890</v>
      </c>
      <c r="G24" s="47">
        <v>0.2</v>
      </c>
      <c r="H24" s="43"/>
      <c r="I24" s="194" t="s">
        <v>186</v>
      </c>
      <c r="J24" s="46">
        <v>25380</v>
      </c>
      <c r="K24" s="47">
        <v>0.1</v>
      </c>
    </row>
    <row r="25" spans="1:11" ht="9" customHeight="1" x14ac:dyDescent="0.15">
      <c r="A25" s="31" t="s">
        <v>89</v>
      </c>
      <c r="B25" s="46">
        <v>436551</v>
      </c>
      <c r="C25" s="47">
        <v>1.1000000000000001</v>
      </c>
      <c r="D25" s="44"/>
      <c r="E25" s="45" t="s">
        <v>130</v>
      </c>
      <c r="F25" s="46">
        <v>74280</v>
      </c>
      <c r="G25" s="47">
        <v>0.2</v>
      </c>
      <c r="H25" s="43"/>
      <c r="I25" s="31" t="s">
        <v>175</v>
      </c>
      <c r="J25" s="46">
        <v>24797</v>
      </c>
      <c r="K25" s="47">
        <v>0.1</v>
      </c>
    </row>
    <row r="26" spans="1:11" ht="9" customHeight="1" x14ac:dyDescent="0.15">
      <c r="A26" s="31" t="s">
        <v>99</v>
      </c>
      <c r="B26" s="46">
        <v>418264</v>
      </c>
      <c r="C26" s="47">
        <v>1</v>
      </c>
      <c r="D26" s="44"/>
      <c r="E26" s="45" t="s">
        <v>265</v>
      </c>
      <c r="F26" s="46">
        <v>73168</v>
      </c>
      <c r="G26" s="47">
        <v>0.2</v>
      </c>
      <c r="H26" s="43"/>
      <c r="I26" s="31" t="s">
        <v>158</v>
      </c>
      <c r="J26" s="46">
        <v>24411</v>
      </c>
      <c r="K26" s="47">
        <v>0.1</v>
      </c>
    </row>
    <row r="27" spans="1:11" ht="9" customHeight="1" x14ac:dyDescent="0.15">
      <c r="A27" s="31" t="s">
        <v>94</v>
      </c>
      <c r="B27" s="46">
        <v>418076</v>
      </c>
      <c r="C27" s="47">
        <v>1</v>
      </c>
      <c r="D27" s="44"/>
      <c r="E27" s="45" t="s">
        <v>141</v>
      </c>
      <c r="F27" s="46">
        <v>72238</v>
      </c>
      <c r="G27" s="47">
        <v>0.2</v>
      </c>
      <c r="H27" s="43"/>
      <c r="I27" s="31" t="s">
        <v>168</v>
      </c>
      <c r="J27" s="46">
        <v>24216</v>
      </c>
      <c r="K27" s="47">
        <v>0.1</v>
      </c>
    </row>
    <row r="28" spans="1:11" ht="9" customHeight="1" x14ac:dyDescent="0.15">
      <c r="A28" s="31" t="s">
        <v>92</v>
      </c>
      <c r="B28" s="46">
        <v>406624</v>
      </c>
      <c r="C28" s="47">
        <v>1</v>
      </c>
      <c r="D28" s="44"/>
      <c r="E28" s="45" t="s">
        <v>124</v>
      </c>
      <c r="F28" s="46">
        <v>71875</v>
      </c>
      <c r="G28" s="47">
        <v>0.2</v>
      </c>
      <c r="H28" s="43"/>
      <c r="I28" s="31" t="s">
        <v>203</v>
      </c>
      <c r="J28" s="46">
        <v>23415</v>
      </c>
      <c r="K28" s="47">
        <v>0.1</v>
      </c>
    </row>
    <row r="29" spans="1:11" ht="9" customHeight="1" x14ac:dyDescent="0.15">
      <c r="A29" s="31"/>
      <c r="B29" s="46"/>
      <c r="C29" s="47"/>
      <c r="D29" s="44"/>
      <c r="E29" s="45"/>
      <c r="F29" s="46"/>
      <c r="G29" s="47"/>
      <c r="H29" s="43"/>
      <c r="I29" s="31"/>
      <c r="J29" s="46"/>
      <c r="K29" s="47"/>
    </row>
    <row r="30" spans="1:11" ht="9" customHeight="1" x14ac:dyDescent="0.15">
      <c r="A30" s="31" t="s">
        <v>95</v>
      </c>
      <c r="B30" s="46">
        <v>368939</v>
      </c>
      <c r="C30" s="47">
        <v>0.9</v>
      </c>
      <c r="D30" s="44"/>
      <c r="E30" s="45" t="s">
        <v>156</v>
      </c>
      <c r="F30" s="46">
        <v>71474</v>
      </c>
      <c r="G30" s="47">
        <v>0.2</v>
      </c>
      <c r="H30" s="43"/>
      <c r="I30" s="31" t="s">
        <v>165</v>
      </c>
      <c r="J30" s="46">
        <v>23255</v>
      </c>
      <c r="K30" s="47">
        <v>0.1</v>
      </c>
    </row>
    <row r="31" spans="1:11" ht="9" customHeight="1" x14ac:dyDescent="0.15">
      <c r="A31" s="31" t="s">
        <v>91</v>
      </c>
      <c r="B31" s="46">
        <v>367279</v>
      </c>
      <c r="C31" s="47">
        <v>0.9</v>
      </c>
      <c r="D31" s="44"/>
      <c r="E31" s="45" t="s">
        <v>146</v>
      </c>
      <c r="F31" s="46">
        <v>70986</v>
      </c>
      <c r="G31" s="47">
        <v>0.2</v>
      </c>
      <c r="H31" s="43"/>
      <c r="I31" s="31" t="s">
        <v>434</v>
      </c>
      <c r="J31" s="46">
        <v>22191</v>
      </c>
      <c r="K31" s="47">
        <v>0.1</v>
      </c>
    </row>
    <row r="32" spans="1:11" ht="9" customHeight="1" x14ac:dyDescent="0.15">
      <c r="A32" s="31" t="s">
        <v>88</v>
      </c>
      <c r="B32" s="46">
        <v>349230</v>
      </c>
      <c r="C32" s="47">
        <v>0.9</v>
      </c>
      <c r="D32" s="44"/>
      <c r="E32" s="45" t="s">
        <v>137</v>
      </c>
      <c r="F32" s="46">
        <v>69817</v>
      </c>
      <c r="G32" s="47">
        <v>0.2</v>
      </c>
      <c r="H32" s="43"/>
      <c r="I32" s="31" t="s">
        <v>0</v>
      </c>
      <c r="J32" s="46">
        <v>21202</v>
      </c>
      <c r="K32" s="47">
        <v>0.1</v>
      </c>
    </row>
    <row r="33" spans="1:11" ht="9" customHeight="1" x14ac:dyDescent="0.15">
      <c r="A33" s="31" t="s">
        <v>87</v>
      </c>
      <c r="B33" s="46">
        <v>348383</v>
      </c>
      <c r="C33" s="47">
        <v>0.9</v>
      </c>
      <c r="D33" s="44"/>
      <c r="E33" s="45" t="s">
        <v>177</v>
      </c>
      <c r="F33" s="46">
        <v>68808</v>
      </c>
      <c r="G33" s="47">
        <v>0.2</v>
      </c>
      <c r="H33" s="43"/>
      <c r="I33" s="31" t="s">
        <v>185</v>
      </c>
      <c r="J33" s="46">
        <v>20624</v>
      </c>
      <c r="K33" s="47">
        <v>0.1</v>
      </c>
    </row>
    <row r="34" spans="1:11" ht="9" customHeight="1" x14ac:dyDescent="0.15">
      <c r="A34" s="31" t="s">
        <v>96</v>
      </c>
      <c r="B34" s="46">
        <v>343011</v>
      </c>
      <c r="C34" s="47">
        <v>0.8</v>
      </c>
      <c r="D34" s="44"/>
      <c r="E34" s="45" t="s">
        <v>142</v>
      </c>
      <c r="F34" s="46">
        <v>68629</v>
      </c>
      <c r="G34" s="47">
        <v>0.2</v>
      </c>
      <c r="H34" s="43"/>
      <c r="I34" s="31" t="s">
        <v>565</v>
      </c>
      <c r="J34" s="46">
        <v>20146</v>
      </c>
      <c r="K34" s="47" t="s">
        <v>445</v>
      </c>
    </row>
    <row r="35" spans="1:11" ht="9" customHeight="1" x14ac:dyDescent="0.15">
      <c r="A35" s="31" t="s">
        <v>93</v>
      </c>
      <c r="B35" s="46">
        <v>338477</v>
      </c>
      <c r="C35" s="47">
        <v>0.8</v>
      </c>
      <c r="D35" s="44"/>
      <c r="E35" s="45" t="s">
        <v>134</v>
      </c>
      <c r="F35" s="46">
        <v>68403</v>
      </c>
      <c r="G35" s="47">
        <v>0.2</v>
      </c>
      <c r="H35" s="43"/>
      <c r="I35" s="31" t="s">
        <v>180</v>
      </c>
      <c r="J35" s="46">
        <v>19608</v>
      </c>
      <c r="K35" s="47" t="s">
        <v>445</v>
      </c>
    </row>
    <row r="36" spans="1:11" ht="9" customHeight="1" x14ac:dyDescent="0.15">
      <c r="A36" s="31" t="s">
        <v>98</v>
      </c>
      <c r="B36" s="46">
        <v>325496</v>
      </c>
      <c r="C36" s="47">
        <v>0.8</v>
      </c>
      <c r="D36" s="44"/>
      <c r="E36" s="45" t="s">
        <v>162</v>
      </c>
      <c r="F36" s="46">
        <v>63092</v>
      </c>
      <c r="G36" s="47">
        <v>0.2</v>
      </c>
      <c r="H36" s="43"/>
      <c r="I36" s="31" t="s">
        <v>159</v>
      </c>
      <c r="J36" s="46">
        <v>19460</v>
      </c>
      <c r="K36" s="47" t="s">
        <v>445</v>
      </c>
    </row>
    <row r="37" spans="1:11" ht="9" customHeight="1" x14ac:dyDescent="0.15">
      <c r="A37" s="31" t="s">
        <v>100</v>
      </c>
      <c r="B37" s="46">
        <v>301916</v>
      </c>
      <c r="C37" s="47">
        <v>0.7</v>
      </c>
      <c r="D37" s="44"/>
      <c r="E37" s="45" t="s">
        <v>149</v>
      </c>
      <c r="F37" s="46">
        <v>62338</v>
      </c>
      <c r="G37" s="47">
        <v>0.2</v>
      </c>
      <c r="H37" s="43"/>
      <c r="I37" s="31" t="s">
        <v>219</v>
      </c>
      <c r="J37" s="46">
        <v>18841</v>
      </c>
      <c r="K37" s="47" t="s">
        <v>445</v>
      </c>
    </row>
    <row r="38" spans="1:11" ht="9" customHeight="1" x14ac:dyDescent="0.15">
      <c r="A38" s="31" t="s">
        <v>214</v>
      </c>
      <c r="B38" s="46">
        <v>276110</v>
      </c>
      <c r="C38" s="47">
        <v>0.7</v>
      </c>
      <c r="D38" s="44"/>
      <c r="E38" s="45" t="s">
        <v>123</v>
      </c>
      <c r="F38" s="46">
        <v>62170</v>
      </c>
      <c r="G38" s="47">
        <v>0.2</v>
      </c>
      <c r="H38" s="43"/>
      <c r="I38" s="31" t="s">
        <v>188</v>
      </c>
      <c r="J38" s="46">
        <v>18723</v>
      </c>
      <c r="K38" s="47" t="s">
        <v>445</v>
      </c>
    </row>
    <row r="39" spans="1:11" ht="9" customHeight="1" x14ac:dyDescent="0.15">
      <c r="A39" s="31" t="s">
        <v>102</v>
      </c>
      <c r="B39" s="46">
        <v>260243</v>
      </c>
      <c r="C39" s="47">
        <v>0.6</v>
      </c>
      <c r="D39" s="44"/>
      <c r="E39" s="45" t="s">
        <v>216</v>
      </c>
      <c r="F39" s="46">
        <v>56405</v>
      </c>
      <c r="G39" s="47">
        <v>0.1</v>
      </c>
      <c r="H39" s="43"/>
      <c r="I39" s="31" t="s">
        <v>187</v>
      </c>
      <c r="J39" s="46">
        <v>18455</v>
      </c>
      <c r="K39" s="47" t="s">
        <v>445</v>
      </c>
    </row>
    <row r="40" spans="1:11" ht="9" customHeight="1" x14ac:dyDescent="0.15">
      <c r="A40" s="31"/>
      <c r="B40" s="46"/>
      <c r="C40" s="47"/>
      <c r="D40" s="44"/>
      <c r="E40" s="45"/>
      <c r="F40" s="46"/>
      <c r="G40" s="47"/>
      <c r="H40" s="43"/>
      <c r="I40" s="31"/>
      <c r="J40" s="46"/>
      <c r="K40" s="47"/>
    </row>
    <row r="41" spans="1:11" ht="9" customHeight="1" x14ac:dyDescent="0.15">
      <c r="A41" s="31" t="s">
        <v>103</v>
      </c>
      <c r="B41" s="46">
        <v>258282</v>
      </c>
      <c r="C41" s="47">
        <v>0.6</v>
      </c>
      <c r="D41" s="44"/>
      <c r="E41" s="45" t="s">
        <v>140</v>
      </c>
      <c r="F41" s="46">
        <v>56143</v>
      </c>
      <c r="G41" s="47">
        <v>0.1</v>
      </c>
      <c r="H41" s="43"/>
      <c r="I41" s="31" t="s">
        <v>171</v>
      </c>
      <c r="J41" s="46">
        <v>18366</v>
      </c>
      <c r="K41" s="47" t="s">
        <v>445</v>
      </c>
    </row>
    <row r="42" spans="1:11" ht="9" customHeight="1" x14ac:dyDescent="0.15">
      <c r="A42" s="31" t="s">
        <v>114</v>
      </c>
      <c r="B42" s="46">
        <v>243258</v>
      </c>
      <c r="C42" s="47">
        <v>0.6</v>
      </c>
      <c r="D42" s="44"/>
      <c r="E42" s="45" t="s">
        <v>139</v>
      </c>
      <c r="F42" s="46">
        <v>55626</v>
      </c>
      <c r="G42" s="47">
        <v>0.1</v>
      </c>
      <c r="H42" s="43"/>
      <c r="I42" s="31" t="s">
        <v>566</v>
      </c>
      <c r="J42" s="46">
        <v>17635</v>
      </c>
      <c r="K42" s="47" t="s">
        <v>445</v>
      </c>
    </row>
    <row r="43" spans="1:11" ht="9" customHeight="1" x14ac:dyDescent="0.15">
      <c r="A43" s="31" t="s">
        <v>104</v>
      </c>
      <c r="B43" s="46">
        <v>239015</v>
      </c>
      <c r="C43" s="47">
        <v>0.6</v>
      </c>
      <c r="D43" s="44"/>
      <c r="E43" s="45" t="s">
        <v>148</v>
      </c>
      <c r="F43" s="46">
        <v>52785</v>
      </c>
      <c r="G43" s="47">
        <v>0.1</v>
      </c>
      <c r="H43" s="43"/>
      <c r="I43" s="31" t="s">
        <v>433</v>
      </c>
      <c r="J43" s="46">
        <v>17488</v>
      </c>
      <c r="K43" s="47" t="s">
        <v>445</v>
      </c>
    </row>
    <row r="44" spans="1:11" ht="9" customHeight="1" x14ac:dyDescent="0.15">
      <c r="A44" s="31" t="s">
        <v>105</v>
      </c>
      <c r="B44" s="46">
        <v>233921</v>
      </c>
      <c r="C44" s="47">
        <v>0.6</v>
      </c>
      <c r="D44" s="44"/>
      <c r="E44" s="45" t="s">
        <v>151</v>
      </c>
      <c r="F44" s="46">
        <v>51533</v>
      </c>
      <c r="G44" s="47">
        <v>0.1</v>
      </c>
      <c r="H44" s="43"/>
      <c r="I44" s="31" t="s">
        <v>176</v>
      </c>
      <c r="J44" s="46">
        <v>16823</v>
      </c>
      <c r="K44" s="47" t="s">
        <v>445</v>
      </c>
    </row>
    <row r="45" spans="1:11" ht="9" customHeight="1" x14ac:dyDescent="0.15">
      <c r="A45" s="31" t="s">
        <v>101</v>
      </c>
      <c r="B45" s="46">
        <v>213246</v>
      </c>
      <c r="C45" s="47">
        <v>0.5</v>
      </c>
      <c r="D45" s="44"/>
      <c r="E45" s="45" t="s">
        <v>118</v>
      </c>
      <c r="F45" s="46">
        <v>50608</v>
      </c>
      <c r="G45" s="47">
        <v>0.1</v>
      </c>
      <c r="H45" s="43"/>
      <c r="I45" s="31" t="s">
        <v>567</v>
      </c>
      <c r="J45" s="46">
        <v>16760</v>
      </c>
      <c r="K45" s="47" t="s">
        <v>445</v>
      </c>
    </row>
    <row r="46" spans="1:11" ht="9" customHeight="1" x14ac:dyDescent="0.15">
      <c r="A46" s="31" t="s">
        <v>113</v>
      </c>
      <c r="B46" s="46">
        <v>198632</v>
      </c>
      <c r="C46" s="47">
        <v>0.5</v>
      </c>
      <c r="D46" s="44"/>
      <c r="E46" s="45" t="s">
        <v>144</v>
      </c>
      <c r="F46" s="46">
        <v>49602</v>
      </c>
      <c r="G46" s="47">
        <v>0.1</v>
      </c>
      <c r="H46" s="43"/>
      <c r="I46" s="31" t="s">
        <v>23</v>
      </c>
      <c r="J46" s="46">
        <v>16664</v>
      </c>
      <c r="K46" s="47" t="s">
        <v>445</v>
      </c>
    </row>
    <row r="47" spans="1:11" ht="9" customHeight="1" x14ac:dyDescent="0.15">
      <c r="A47" s="31" t="s">
        <v>106</v>
      </c>
      <c r="B47" s="46">
        <v>191837</v>
      </c>
      <c r="C47" s="47">
        <v>0.5</v>
      </c>
      <c r="D47" s="44"/>
      <c r="E47" s="45" t="s">
        <v>152</v>
      </c>
      <c r="F47" s="46">
        <v>49295</v>
      </c>
      <c r="G47" s="47">
        <v>0.1</v>
      </c>
      <c r="H47" s="43"/>
      <c r="I47" s="31" t="s">
        <v>568</v>
      </c>
      <c r="J47" s="46">
        <v>15670</v>
      </c>
      <c r="K47" s="47" t="s">
        <v>445</v>
      </c>
    </row>
    <row r="48" spans="1:11" ht="9" customHeight="1" x14ac:dyDescent="0.15">
      <c r="A48" s="31" t="s">
        <v>127</v>
      </c>
      <c r="B48" s="46">
        <v>191123</v>
      </c>
      <c r="C48" s="47">
        <v>0.5</v>
      </c>
      <c r="D48" s="44"/>
      <c r="E48" s="45" t="s">
        <v>132</v>
      </c>
      <c r="F48" s="46">
        <v>46703</v>
      </c>
      <c r="G48" s="47">
        <v>0.1</v>
      </c>
      <c r="H48" s="43"/>
      <c r="I48" s="31" t="s">
        <v>181</v>
      </c>
      <c r="J48" s="46">
        <v>15389</v>
      </c>
      <c r="K48" s="47" t="s">
        <v>445</v>
      </c>
    </row>
    <row r="49" spans="1:11" ht="9" customHeight="1" x14ac:dyDescent="0.15">
      <c r="A49" s="31" t="s">
        <v>119</v>
      </c>
      <c r="B49" s="46">
        <v>187641</v>
      </c>
      <c r="C49" s="47">
        <v>0.5</v>
      </c>
      <c r="D49" s="44"/>
      <c r="E49" s="45" t="s">
        <v>246</v>
      </c>
      <c r="F49" s="46">
        <v>45536</v>
      </c>
      <c r="G49" s="47">
        <v>0.1</v>
      </c>
      <c r="H49" s="43"/>
      <c r="I49" s="31" t="s">
        <v>218</v>
      </c>
      <c r="J49" s="46">
        <v>14718</v>
      </c>
      <c r="K49" s="47" t="s">
        <v>445</v>
      </c>
    </row>
    <row r="50" spans="1:11" ht="9" customHeight="1" x14ac:dyDescent="0.15">
      <c r="A50" s="31" t="s">
        <v>116</v>
      </c>
      <c r="B50" s="46">
        <v>173679</v>
      </c>
      <c r="C50" s="47">
        <v>0.4</v>
      </c>
      <c r="D50" s="44"/>
      <c r="E50" s="45" t="s">
        <v>169</v>
      </c>
      <c r="F50" s="46">
        <v>44210</v>
      </c>
      <c r="G50" s="47">
        <v>0.1</v>
      </c>
      <c r="H50" s="43"/>
      <c r="I50" s="31" t="s">
        <v>569</v>
      </c>
      <c r="J50" s="46">
        <v>14497</v>
      </c>
      <c r="K50" s="47" t="s">
        <v>445</v>
      </c>
    </row>
    <row r="51" spans="1:11" ht="9" customHeight="1" x14ac:dyDescent="0.15">
      <c r="A51" s="31"/>
      <c r="B51" s="46"/>
      <c r="C51" s="47"/>
      <c r="D51" s="44"/>
      <c r="E51" s="45"/>
      <c r="F51" s="46"/>
      <c r="G51" s="47"/>
      <c r="H51" s="43"/>
      <c r="I51" s="31"/>
      <c r="J51" s="46"/>
      <c r="K51" s="47"/>
    </row>
    <row r="52" spans="1:11" ht="9" customHeight="1" x14ac:dyDescent="0.15">
      <c r="A52" s="31" t="s">
        <v>129</v>
      </c>
      <c r="B52" s="46">
        <v>172552</v>
      </c>
      <c r="C52" s="47">
        <v>0.4</v>
      </c>
      <c r="D52" s="44"/>
      <c r="E52" s="45" t="s">
        <v>160</v>
      </c>
      <c r="F52" s="46">
        <v>43578</v>
      </c>
      <c r="G52" s="47">
        <v>0.1</v>
      </c>
      <c r="H52" s="43"/>
      <c r="I52" s="31" t="s">
        <v>570</v>
      </c>
      <c r="J52" s="46">
        <v>14387</v>
      </c>
      <c r="K52" s="47" t="s">
        <v>445</v>
      </c>
    </row>
    <row r="53" spans="1:11" ht="9" customHeight="1" x14ac:dyDescent="0.15">
      <c r="A53" s="31" t="s">
        <v>108</v>
      </c>
      <c r="B53" s="46">
        <v>169052</v>
      </c>
      <c r="C53" s="47">
        <v>0.4</v>
      </c>
      <c r="D53" s="44"/>
      <c r="E53" s="45" t="s">
        <v>164</v>
      </c>
      <c r="F53" s="46">
        <v>42063</v>
      </c>
      <c r="G53" s="47">
        <v>0.1</v>
      </c>
      <c r="H53" s="43"/>
      <c r="I53" s="31" t="s">
        <v>183</v>
      </c>
      <c r="J53" s="46">
        <v>13456</v>
      </c>
      <c r="K53" s="47" t="s">
        <v>445</v>
      </c>
    </row>
    <row r="54" spans="1:11" ht="9" customHeight="1" x14ac:dyDescent="0.15">
      <c r="A54" s="31" t="s">
        <v>109</v>
      </c>
      <c r="B54" s="46">
        <v>165844</v>
      </c>
      <c r="C54" s="47">
        <v>0.4</v>
      </c>
      <c r="D54" s="44"/>
      <c r="E54" s="45" t="s">
        <v>147</v>
      </c>
      <c r="F54" s="46">
        <v>41696</v>
      </c>
      <c r="G54" s="47">
        <v>0.1</v>
      </c>
      <c r="H54" s="43"/>
      <c r="I54" s="31" t="s">
        <v>571</v>
      </c>
      <c r="J54" s="46">
        <v>13048</v>
      </c>
      <c r="K54" s="47" t="s">
        <v>445</v>
      </c>
    </row>
    <row r="55" spans="1:11" ht="9" customHeight="1" x14ac:dyDescent="0.15">
      <c r="A55" s="31" t="s">
        <v>107</v>
      </c>
      <c r="B55" s="46">
        <v>158953</v>
      </c>
      <c r="C55" s="47">
        <v>0.4</v>
      </c>
      <c r="D55" s="44"/>
      <c r="E55" s="45" t="s">
        <v>562</v>
      </c>
      <c r="F55" s="46">
        <v>41404</v>
      </c>
      <c r="G55" s="47">
        <v>0.1</v>
      </c>
      <c r="H55" s="43"/>
      <c r="I55" s="31" t="s">
        <v>572</v>
      </c>
      <c r="J55" s="46">
        <v>12133</v>
      </c>
      <c r="K55" s="47" t="s">
        <v>445</v>
      </c>
    </row>
    <row r="56" spans="1:11" ht="9" customHeight="1" x14ac:dyDescent="0.15">
      <c r="A56" s="31" t="s">
        <v>110</v>
      </c>
      <c r="B56" s="46">
        <v>157400</v>
      </c>
      <c r="C56" s="47">
        <v>0.4</v>
      </c>
      <c r="D56" s="44"/>
      <c r="E56" s="45" t="s">
        <v>155</v>
      </c>
      <c r="F56" s="46">
        <v>41245</v>
      </c>
      <c r="G56" s="47">
        <v>0.1</v>
      </c>
      <c r="H56" s="43"/>
      <c r="I56" s="31" t="s">
        <v>573</v>
      </c>
      <c r="J56" s="46">
        <v>11205</v>
      </c>
      <c r="K56" s="47" t="s">
        <v>445</v>
      </c>
    </row>
    <row r="57" spans="1:11" ht="9" customHeight="1" x14ac:dyDescent="0.15">
      <c r="A57" s="31" t="s">
        <v>115</v>
      </c>
      <c r="B57" s="46">
        <v>155235</v>
      </c>
      <c r="C57" s="47">
        <v>0.4</v>
      </c>
      <c r="D57" s="44"/>
      <c r="E57" s="45" t="s">
        <v>136</v>
      </c>
      <c r="F57" s="46">
        <v>41172</v>
      </c>
      <c r="G57" s="47">
        <v>0.1</v>
      </c>
      <c r="H57" s="43"/>
      <c r="I57" s="362" t="s">
        <v>220</v>
      </c>
      <c r="J57" s="46">
        <v>10651</v>
      </c>
      <c r="K57" s="47" t="s">
        <v>445</v>
      </c>
    </row>
    <row r="58" spans="1:11" ht="9" customHeight="1" x14ac:dyDescent="0.15">
      <c r="A58" s="31" t="s">
        <v>194</v>
      </c>
      <c r="B58" s="46">
        <v>135503</v>
      </c>
      <c r="C58" s="47">
        <v>0.3</v>
      </c>
      <c r="D58" s="44"/>
      <c r="E58" s="45" t="s">
        <v>580</v>
      </c>
      <c r="F58" s="46">
        <v>40914</v>
      </c>
      <c r="G58" s="47">
        <v>0.1</v>
      </c>
      <c r="H58" s="43"/>
      <c r="I58" s="31" t="s">
        <v>581</v>
      </c>
      <c r="J58" s="46">
        <v>10526</v>
      </c>
      <c r="K58" s="47" t="s">
        <v>445</v>
      </c>
    </row>
    <row r="59" spans="1:11" ht="9" customHeight="1" x14ac:dyDescent="0.15">
      <c r="A59" s="31" t="s">
        <v>112</v>
      </c>
      <c r="B59" s="46">
        <v>134450</v>
      </c>
      <c r="C59" s="47">
        <v>0.3</v>
      </c>
      <c r="D59" s="44"/>
      <c r="E59" s="45" t="s">
        <v>153</v>
      </c>
      <c r="F59" s="46">
        <v>38327</v>
      </c>
      <c r="G59" s="47">
        <v>0.1</v>
      </c>
      <c r="H59" s="43"/>
      <c r="I59" s="31" t="s">
        <v>574</v>
      </c>
      <c r="J59" s="46">
        <v>10418</v>
      </c>
      <c r="K59" s="47" t="s">
        <v>445</v>
      </c>
    </row>
    <row r="60" spans="1:11" ht="9" customHeight="1" x14ac:dyDescent="0.15">
      <c r="A60" s="31" t="s">
        <v>133</v>
      </c>
      <c r="B60" s="46">
        <v>133864</v>
      </c>
      <c r="C60" s="47">
        <v>0.3</v>
      </c>
      <c r="D60" s="44"/>
      <c r="E60" s="45" t="s">
        <v>172</v>
      </c>
      <c r="F60" s="46">
        <v>37948</v>
      </c>
      <c r="G60" s="47">
        <v>0.1</v>
      </c>
      <c r="H60" s="43"/>
      <c r="I60" s="31" t="s">
        <v>189</v>
      </c>
      <c r="J60" s="46">
        <v>10293</v>
      </c>
      <c r="K60" s="47" t="s">
        <v>445</v>
      </c>
    </row>
    <row r="61" spans="1:11" ht="9" customHeight="1" x14ac:dyDescent="0.15">
      <c r="A61" s="45" t="s">
        <v>111</v>
      </c>
      <c r="B61" s="46">
        <v>127926</v>
      </c>
      <c r="C61" s="47">
        <v>0.3</v>
      </c>
      <c r="D61" s="44"/>
      <c r="E61" s="31" t="s">
        <v>145</v>
      </c>
      <c r="F61" s="46">
        <v>37830</v>
      </c>
      <c r="G61" s="47">
        <v>0.1</v>
      </c>
      <c r="H61" s="43"/>
      <c r="I61" s="31" t="s">
        <v>190</v>
      </c>
      <c r="J61" s="46">
        <v>6650</v>
      </c>
      <c r="K61" s="47" t="s">
        <v>445</v>
      </c>
    </row>
    <row r="62" spans="1:11" ht="9" customHeight="1" thickBot="1" x14ac:dyDescent="0.2">
      <c r="A62" s="31" t="s">
        <v>264</v>
      </c>
      <c r="B62" s="46">
        <v>122545</v>
      </c>
      <c r="C62" s="47">
        <v>0.3</v>
      </c>
      <c r="D62" s="44"/>
      <c r="E62" s="31" t="s">
        <v>563</v>
      </c>
      <c r="F62" s="46">
        <v>36768</v>
      </c>
      <c r="G62" s="47">
        <v>0.1</v>
      </c>
      <c r="H62" s="43"/>
      <c r="I62" s="31" t="s">
        <v>192</v>
      </c>
      <c r="J62" s="46">
        <v>3911</v>
      </c>
      <c r="K62" s="47" t="s">
        <v>445</v>
      </c>
    </row>
    <row r="63" spans="1:11" ht="9" customHeight="1" x14ac:dyDescent="0.15">
      <c r="A63" s="31"/>
      <c r="B63" s="46"/>
      <c r="C63" s="47"/>
      <c r="D63" s="44"/>
      <c r="E63" s="45"/>
      <c r="F63" s="46"/>
      <c r="G63" s="47"/>
      <c r="H63" s="43"/>
      <c r="I63" s="91" t="s">
        <v>2</v>
      </c>
      <c r="J63" s="87">
        <v>40738224</v>
      </c>
      <c r="K63" s="92">
        <v>100</v>
      </c>
    </row>
    <row r="64" spans="1:11" ht="10.5" customHeight="1" x14ac:dyDescent="0.15">
      <c r="A64" s="405" t="s">
        <v>576</v>
      </c>
      <c r="B64" s="406"/>
      <c r="C64" s="406"/>
      <c r="D64" s="406"/>
      <c r="E64" s="406"/>
      <c r="F64" s="406"/>
      <c r="G64" s="406"/>
      <c r="H64" s="406"/>
      <c r="I64" s="406"/>
      <c r="J64" s="406"/>
      <c r="K64" s="406"/>
    </row>
    <row r="65" spans="1:11" ht="18" customHeight="1" x14ac:dyDescent="0.15">
      <c r="A65" s="392"/>
      <c r="B65" s="392"/>
      <c r="C65" s="392"/>
      <c r="D65" s="392"/>
      <c r="E65" s="392"/>
      <c r="F65" s="392"/>
      <c r="G65" s="392"/>
      <c r="H65" s="392"/>
      <c r="I65" s="392"/>
      <c r="J65" s="392"/>
      <c r="K65" s="392"/>
    </row>
    <row r="66" spans="1:11" ht="10.5" customHeight="1" x14ac:dyDescent="0.15">
      <c r="A66" s="82"/>
      <c r="B66" s="40"/>
      <c r="C66" s="90"/>
      <c r="D66" s="195"/>
      <c r="E66" s="89"/>
      <c r="F66" s="40"/>
      <c r="G66" s="90"/>
      <c r="H66" s="40"/>
      <c r="I66" s="39"/>
    </row>
    <row r="67" spans="1:11" ht="12.75" customHeight="1" x14ac:dyDescent="0.15">
      <c r="A67" s="384"/>
      <c r="B67" s="384"/>
      <c r="C67" s="384"/>
      <c r="D67" s="384"/>
      <c r="E67" s="384"/>
      <c r="F67" s="384"/>
      <c r="G67" s="384"/>
    </row>
    <row r="68" spans="1:11" ht="24.75" customHeight="1" x14ac:dyDescent="0.15">
      <c r="A68" s="402"/>
      <c r="B68" s="402"/>
      <c r="C68" s="402"/>
      <c r="D68" s="402"/>
      <c r="E68" s="402"/>
      <c r="F68" s="402"/>
      <c r="G68" s="402"/>
    </row>
    <row r="69" spans="1:11" x14ac:dyDescent="0.15">
      <c r="F69" s="36"/>
      <c r="G69" s="27"/>
    </row>
    <row r="70" spans="1:11" x14ac:dyDescent="0.15">
      <c r="F70" s="36"/>
      <c r="G70" s="27"/>
    </row>
    <row r="71" spans="1:11" x14ac:dyDescent="0.15">
      <c r="F71" s="36"/>
      <c r="G71" s="27"/>
    </row>
    <row r="72" spans="1:11" x14ac:dyDescent="0.15">
      <c r="F72" s="36"/>
      <c r="G72" s="27"/>
    </row>
    <row r="73" spans="1:11" x14ac:dyDescent="0.15">
      <c r="F73" s="36"/>
      <c r="G73" s="27"/>
    </row>
    <row r="76" spans="1:11" x14ac:dyDescent="0.15">
      <c r="F76" s="36"/>
      <c r="G76" s="27"/>
    </row>
    <row r="77" spans="1:11" x14ac:dyDescent="0.15">
      <c r="F77" s="36"/>
      <c r="G77" s="27"/>
    </row>
    <row r="78" spans="1:11" x14ac:dyDescent="0.15">
      <c r="F78" s="36"/>
      <c r="G78" s="27"/>
    </row>
    <row r="79" spans="1:11" x14ac:dyDescent="0.15">
      <c r="F79" s="36"/>
      <c r="G79" s="27"/>
    </row>
    <row r="80" spans="1:11" x14ac:dyDescent="0.15">
      <c r="F80" s="36"/>
      <c r="G80" s="27"/>
    </row>
    <row r="81" spans="6:7" x14ac:dyDescent="0.15">
      <c r="F81" s="36"/>
      <c r="G81" s="27"/>
    </row>
    <row r="82" spans="6:7" x14ac:dyDescent="0.15">
      <c r="F82" s="36"/>
      <c r="G82" s="27"/>
    </row>
    <row r="83" spans="6:7" x14ac:dyDescent="0.15">
      <c r="F83" s="36"/>
      <c r="G83" s="27"/>
    </row>
    <row r="84" spans="6:7" x14ac:dyDescent="0.15">
      <c r="F84" s="36"/>
      <c r="G84" s="27"/>
    </row>
    <row r="85" spans="6:7" x14ac:dyDescent="0.15">
      <c r="F85" s="36"/>
      <c r="G85" s="27"/>
    </row>
    <row r="86" spans="6:7" x14ac:dyDescent="0.15">
      <c r="F86" s="36"/>
      <c r="G86" s="27"/>
    </row>
    <row r="87" spans="6:7" x14ac:dyDescent="0.15">
      <c r="F87" s="36"/>
      <c r="G87" s="27"/>
    </row>
    <row r="88" spans="6:7" x14ac:dyDescent="0.15">
      <c r="F88" s="36"/>
      <c r="G88" s="27"/>
    </row>
    <row r="89" spans="6:7" x14ac:dyDescent="0.15">
      <c r="F89" s="36"/>
      <c r="G89" s="27"/>
    </row>
    <row r="90" spans="6:7" x14ac:dyDescent="0.15">
      <c r="F90" s="36"/>
      <c r="G90" s="27"/>
    </row>
  </sheetData>
  <mergeCells count="10">
    <mergeCell ref="A68:G68"/>
    <mergeCell ref="A1:K1"/>
    <mergeCell ref="A2:K2"/>
    <mergeCell ref="A3:K3"/>
    <mergeCell ref="A4:K4"/>
    <mergeCell ref="A5:K5"/>
    <mergeCell ref="A6:K6"/>
    <mergeCell ref="A64:K64"/>
    <mergeCell ref="A65:K65"/>
    <mergeCell ref="A67:G67"/>
  </mergeCells>
  <pageMargins left="1.05" right="1.05" top="0.5" bottom="0.25" header="0" footer="0"/>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view="pageLayout" zoomScale="196" zoomScaleNormal="100" zoomScaleSheetLayoutView="100" zoomScalePageLayoutView="196" workbookViewId="0">
      <selection sqref="A1:E1"/>
    </sheetView>
  </sheetViews>
  <sheetFormatPr defaultRowHeight="8.25" x14ac:dyDescent="0.15"/>
  <cols>
    <col min="1" max="1" width="15" style="2" customWidth="1"/>
    <col min="2" max="4" width="9.85546875" style="2" customWidth="1"/>
    <col min="5" max="5" width="9.5703125" style="2" customWidth="1"/>
    <col min="6" max="16384" width="9.140625" style="2"/>
  </cols>
  <sheetData>
    <row r="1" spans="1:7" ht="10.5" customHeight="1" x14ac:dyDescent="0.15">
      <c r="A1" s="384" t="s">
        <v>337</v>
      </c>
      <c r="B1" s="384"/>
      <c r="C1" s="384"/>
      <c r="D1" s="384"/>
      <c r="E1" s="384"/>
      <c r="F1" s="10"/>
      <c r="G1" s="10"/>
    </row>
    <row r="2" spans="1:7" ht="21.75" customHeight="1" x14ac:dyDescent="0.15">
      <c r="A2" s="402" t="s">
        <v>485</v>
      </c>
      <c r="B2" s="403"/>
      <c r="C2" s="403"/>
      <c r="D2" s="403"/>
      <c r="E2" s="403"/>
    </row>
    <row r="3" spans="1:7" ht="18" customHeight="1" x14ac:dyDescent="0.15">
      <c r="A3" s="400" t="s">
        <v>486</v>
      </c>
      <c r="B3" s="400"/>
      <c r="C3" s="400"/>
      <c r="D3" s="400"/>
      <c r="E3" s="400"/>
      <c r="F3" s="38"/>
    </row>
    <row r="4" spans="1:7" ht="6.75" customHeight="1" x14ac:dyDescent="0.15">
      <c r="A4" s="393"/>
      <c r="B4" s="393"/>
      <c r="C4" s="393"/>
      <c r="D4" s="393"/>
      <c r="E4" s="393"/>
    </row>
    <row r="5" spans="1:7" ht="18" customHeight="1" x14ac:dyDescent="0.15">
      <c r="A5" s="386" t="s">
        <v>487</v>
      </c>
      <c r="B5" s="387"/>
      <c r="C5" s="387"/>
      <c r="D5" s="387"/>
      <c r="E5" s="387"/>
    </row>
    <row r="6" spans="1:7" ht="18.75" customHeight="1" x14ac:dyDescent="0.15">
      <c r="B6" s="22" t="s">
        <v>68</v>
      </c>
      <c r="C6" s="216" t="s">
        <v>338</v>
      </c>
      <c r="D6" s="192" t="s">
        <v>69</v>
      </c>
      <c r="E6" s="192" t="s">
        <v>414</v>
      </c>
    </row>
    <row r="7" spans="1:7" ht="9" customHeight="1" x14ac:dyDescent="0.15">
      <c r="A7" s="31" t="s">
        <v>3</v>
      </c>
      <c r="B7" s="43">
        <v>52932483</v>
      </c>
      <c r="C7" s="43">
        <v>34118237</v>
      </c>
      <c r="D7" s="43">
        <v>18814246</v>
      </c>
      <c r="E7" s="34">
        <f>(D7/B7)*100</f>
        <v>35.54385687896032</v>
      </c>
      <c r="F7" s="23"/>
    </row>
    <row r="8" spans="1:7" ht="9" customHeight="1" x14ac:dyDescent="0.15">
      <c r="A8" s="31" t="s">
        <v>49</v>
      </c>
      <c r="B8" s="43">
        <v>197275734</v>
      </c>
      <c r="C8" s="43">
        <v>189689642</v>
      </c>
      <c r="D8" s="43">
        <v>7586092</v>
      </c>
      <c r="E8" s="34">
        <f t="shared" ref="E8:E12" si="0">(D8/B8)*100</f>
        <v>3.8454258140030539</v>
      </c>
      <c r="F8" s="23"/>
    </row>
    <row r="9" spans="1:7" ht="9" customHeight="1" x14ac:dyDescent="0.15">
      <c r="A9" s="31" t="s">
        <v>50</v>
      </c>
      <c r="B9" s="43">
        <v>38535707</v>
      </c>
      <c r="C9" s="43">
        <v>35372107</v>
      </c>
      <c r="D9" s="43">
        <v>3163600</v>
      </c>
      <c r="E9" s="34">
        <f t="shared" si="0"/>
        <v>8.2095288922556939</v>
      </c>
      <c r="F9" s="23"/>
    </row>
    <row r="10" spans="1:7" ht="9" customHeight="1" x14ac:dyDescent="0.15">
      <c r="A10" s="194" t="s">
        <v>418</v>
      </c>
      <c r="B10" s="35">
        <v>15331196</v>
      </c>
      <c r="C10" s="35">
        <v>5070734</v>
      </c>
      <c r="D10" s="35">
        <v>10260462</v>
      </c>
      <c r="E10" s="233">
        <f t="shared" si="0"/>
        <v>66.925385338495445</v>
      </c>
      <c r="F10" s="23"/>
    </row>
    <row r="11" spans="1:7" ht="9" customHeight="1" thickBot="1" x14ac:dyDescent="0.2">
      <c r="A11" s="82" t="s">
        <v>419</v>
      </c>
      <c r="B11" s="83">
        <v>9838920</v>
      </c>
      <c r="C11" s="83">
        <v>8925096</v>
      </c>
      <c r="D11" s="83">
        <v>913824</v>
      </c>
      <c r="E11" s="234">
        <f t="shared" si="0"/>
        <v>9.2878486663170357</v>
      </c>
      <c r="F11" s="42"/>
    </row>
    <row r="12" spans="1:7" ht="9" customHeight="1" x14ac:dyDescent="0.15">
      <c r="A12" s="80" t="s">
        <v>2</v>
      </c>
      <c r="B12" s="88">
        <v>313914040</v>
      </c>
      <c r="C12" s="88">
        <v>273175816</v>
      </c>
      <c r="D12" s="88">
        <v>40738224</v>
      </c>
      <c r="E12" s="85">
        <f t="shared" si="0"/>
        <v>12.977509384416191</v>
      </c>
      <c r="F12" s="42"/>
    </row>
    <row r="13" spans="1:7" ht="21.75" customHeight="1" x14ac:dyDescent="0.15">
      <c r="A13" s="395" t="s">
        <v>420</v>
      </c>
      <c r="B13" s="395"/>
      <c r="C13" s="395"/>
      <c r="D13" s="395"/>
      <c r="E13" s="395"/>
      <c r="F13" s="42"/>
    </row>
    <row r="14" spans="1:7" s="33" customFormat="1" ht="21" customHeight="1" x14ac:dyDescent="0.2">
      <c r="A14" s="395" t="s">
        <v>579</v>
      </c>
      <c r="B14" s="398"/>
      <c r="C14" s="398"/>
      <c r="D14" s="398"/>
      <c r="E14" s="398"/>
    </row>
    <row r="15" spans="1:7" ht="18" customHeight="1" x14ac:dyDescent="0.15">
      <c r="A15" s="401"/>
      <c r="B15" s="401"/>
      <c r="C15" s="401"/>
      <c r="D15" s="401"/>
      <c r="E15" s="401"/>
    </row>
    <row r="16" spans="1:7" ht="12.75" customHeight="1" x14ac:dyDescent="0.15"/>
    <row r="17" spans="3:7" x14ac:dyDescent="0.15">
      <c r="C17" s="36"/>
    </row>
    <row r="18" spans="3:7" ht="13.5" customHeight="1" x14ac:dyDescent="0.15"/>
    <row r="20" spans="3:7" ht="12.75" customHeight="1" x14ac:dyDescent="0.15"/>
    <row r="30" spans="3:7" x14ac:dyDescent="0.15">
      <c r="G30" s="41"/>
    </row>
  </sheetData>
  <mergeCells count="8">
    <mergeCell ref="A15:E15"/>
    <mergeCell ref="A1:E1"/>
    <mergeCell ref="A3:E3"/>
    <mergeCell ref="A14:E14"/>
    <mergeCell ref="A2:E2"/>
    <mergeCell ref="A4:E4"/>
    <mergeCell ref="A5:E5"/>
    <mergeCell ref="A13:E13"/>
  </mergeCells>
  <phoneticPr fontId="3" type="noConversion"/>
  <pageMargins left="1.05" right="1.05" top="0.5" bottom="0.25" header="0" footer="0"/>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view="pageLayout" zoomScale="130" zoomScaleNormal="145" zoomScaleSheetLayoutView="100" zoomScalePageLayoutView="130" workbookViewId="0">
      <selection sqref="A1:I1"/>
    </sheetView>
  </sheetViews>
  <sheetFormatPr defaultRowHeight="8.25" x14ac:dyDescent="0.15"/>
  <cols>
    <col min="1" max="1" width="24" style="2" customWidth="1"/>
    <col min="2" max="2" width="10.42578125" style="2" bestFit="1" customWidth="1"/>
    <col min="3" max="3" width="8.85546875" style="2" customWidth="1"/>
    <col min="4" max="4" width="0.5703125" style="2" customWidth="1"/>
    <col min="5" max="5" width="10.42578125" style="2" customWidth="1"/>
    <col min="6" max="6" width="9" style="2" customWidth="1"/>
    <col min="7" max="7" width="0.7109375" style="2" customWidth="1"/>
    <col min="8" max="8" width="10.42578125" style="2" customWidth="1"/>
    <col min="9" max="9" width="8.7109375" style="2" customWidth="1"/>
    <col min="10" max="16384" width="9.140625" style="2"/>
  </cols>
  <sheetData>
    <row r="1" spans="1:9" ht="10.5" customHeight="1" x14ac:dyDescent="0.15">
      <c r="A1" s="384" t="s">
        <v>339</v>
      </c>
      <c r="B1" s="384"/>
      <c r="C1" s="384"/>
      <c r="D1" s="384"/>
      <c r="E1" s="384"/>
      <c r="F1" s="384"/>
      <c r="G1" s="384"/>
      <c r="H1" s="384"/>
      <c r="I1" s="384"/>
    </row>
    <row r="2" spans="1:9" ht="12.75" customHeight="1" x14ac:dyDescent="0.15">
      <c r="A2" s="388" t="s">
        <v>481</v>
      </c>
      <c r="B2" s="388"/>
      <c r="C2" s="388"/>
      <c r="D2" s="388"/>
      <c r="E2" s="388"/>
      <c r="F2" s="388"/>
      <c r="G2" s="388"/>
      <c r="H2" s="388"/>
      <c r="I2" s="388"/>
    </row>
    <row r="3" spans="1:9" ht="18" customHeight="1" x14ac:dyDescent="0.15">
      <c r="A3" s="397" t="s">
        <v>488</v>
      </c>
      <c r="B3" s="397"/>
      <c r="C3" s="397"/>
      <c r="D3" s="397"/>
      <c r="E3" s="397"/>
      <c r="F3" s="397"/>
      <c r="G3" s="397"/>
      <c r="H3" s="397"/>
      <c r="I3" s="397"/>
    </row>
    <row r="4" spans="1:9" ht="7.5" customHeight="1" x14ac:dyDescent="0.15">
      <c r="A4" s="407"/>
      <c r="B4" s="407"/>
      <c r="C4" s="407"/>
      <c r="D4" s="407"/>
      <c r="E4" s="407"/>
      <c r="F4" s="407"/>
      <c r="G4" s="407"/>
      <c r="H4" s="407"/>
      <c r="I4" s="407"/>
    </row>
    <row r="5" spans="1:9" s="33" customFormat="1" ht="18" customHeight="1" x14ac:dyDescent="0.2">
      <c r="A5" s="408" t="s">
        <v>487</v>
      </c>
      <c r="B5" s="404"/>
      <c r="C5" s="404"/>
      <c r="D5" s="404"/>
      <c r="E5" s="404"/>
      <c r="F5" s="404"/>
      <c r="G5" s="404"/>
      <c r="H5" s="404"/>
      <c r="I5" s="404"/>
    </row>
    <row r="6" spans="1:9" ht="9.1999999999999993" customHeight="1" x14ac:dyDescent="0.15">
      <c r="A6" s="48"/>
      <c r="B6" s="409" t="s">
        <v>340</v>
      </c>
      <c r="C6" s="409"/>
      <c r="D6" s="76"/>
      <c r="E6" s="409" t="s">
        <v>341</v>
      </c>
      <c r="F6" s="409"/>
      <c r="G6" s="76"/>
      <c r="H6" s="409" t="s">
        <v>342</v>
      </c>
      <c r="I6" s="409"/>
    </row>
    <row r="7" spans="1:9" ht="9.1999999999999993" customHeight="1" x14ac:dyDescent="0.15">
      <c r="B7" s="50" t="s">
        <v>313</v>
      </c>
      <c r="C7" s="199" t="s">
        <v>314</v>
      </c>
      <c r="D7" s="76"/>
      <c r="E7" s="50" t="s">
        <v>313</v>
      </c>
      <c r="F7" s="199" t="s">
        <v>314</v>
      </c>
      <c r="G7" s="76"/>
      <c r="H7" s="50" t="s">
        <v>313</v>
      </c>
      <c r="I7" s="50" t="s">
        <v>314</v>
      </c>
    </row>
    <row r="8" spans="1:9" s="51" customFormat="1" ht="9.1999999999999993" customHeight="1" x14ac:dyDescent="0.15">
      <c r="A8" s="53" t="s">
        <v>315</v>
      </c>
      <c r="B8" s="65">
        <f>SUM(B9:B14)</f>
        <v>304831401</v>
      </c>
      <c r="C8" s="67">
        <f>(B8/B$16)*100</f>
        <v>97.106647730697233</v>
      </c>
      <c r="D8" s="76"/>
      <c r="E8" s="65">
        <f>SUM(E9:E14)</f>
        <v>265102938</v>
      </c>
      <c r="F8" s="67">
        <f>(E8/E$16)*100</f>
        <v>97.044805020368273</v>
      </c>
      <c r="G8" s="76"/>
      <c r="H8" s="65">
        <f>SUM(H9:H14)</f>
        <v>39728463</v>
      </c>
      <c r="I8" s="67">
        <f>(H8/H$16)*100</f>
        <v>97.521342609339072</v>
      </c>
    </row>
    <row r="9" spans="1:9" ht="9.1999999999999993" customHeight="1" x14ac:dyDescent="0.15">
      <c r="A9" s="133" t="s">
        <v>316</v>
      </c>
      <c r="B9" s="66">
        <v>232062801</v>
      </c>
      <c r="C9" s="68">
        <f t="shared" ref="C9:C16" si="0">(B9/B$16)*100</f>
        <v>73.925588355334469</v>
      </c>
      <c r="D9" s="76"/>
      <c r="E9" s="66">
        <v>212443709</v>
      </c>
      <c r="F9" s="68">
        <f t="shared" ref="F9:F16" si="1">(E9/E$16)*100</f>
        <v>77.768124613197813</v>
      </c>
      <c r="G9" s="76"/>
      <c r="H9" s="66">
        <v>19619092</v>
      </c>
      <c r="I9" s="68">
        <f t="shared" ref="I9:I16" si="2">(H9/H$16)*100</f>
        <v>48.158928086801232</v>
      </c>
    </row>
    <row r="10" spans="1:9" ht="9.1999999999999993" customHeight="1" x14ac:dyDescent="0.15">
      <c r="A10" s="133" t="s">
        <v>317</v>
      </c>
      <c r="B10" s="66">
        <v>39697782</v>
      </c>
      <c r="C10" s="68">
        <f t="shared" si="0"/>
        <v>12.646067694200616</v>
      </c>
      <c r="D10" s="76"/>
      <c r="E10" s="66">
        <v>36233849</v>
      </c>
      <c r="F10" s="68">
        <f t="shared" si="1"/>
        <v>13.263929995911496</v>
      </c>
      <c r="G10" s="76"/>
      <c r="H10" s="66">
        <v>3463933</v>
      </c>
      <c r="I10" s="68">
        <f t="shared" si="2"/>
        <v>8.5029062631694501</v>
      </c>
    </row>
    <row r="11" spans="1:9" ht="9.1999999999999993" customHeight="1" x14ac:dyDescent="0.15">
      <c r="A11" s="133" t="s">
        <v>318</v>
      </c>
      <c r="B11" s="66">
        <v>2574388</v>
      </c>
      <c r="C11" s="68">
        <f t="shared" si="0"/>
        <v>0.82009329687834298</v>
      </c>
      <c r="D11" s="76"/>
      <c r="E11" s="66">
        <v>2433680</v>
      </c>
      <c r="F11" s="68">
        <f t="shared" si="1"/>
        <v>0.89088413302296132</v>
      </c>
      <c r="G11" s="76"/>
      <c r="H11" s="66">
        <v>140708</v>
      </c>
      <c r="I11" s="68">
        <f t="shared" si="2"/>
        <v>0.3453955184693373</v>
      </c>
    </row>
    <row r="12" spans="1:9" ht="9.1999999999999993" customHeight="1" x14ac:dyDescent="0.15">
      <c r="A12" s="133" t="s">
        <v>319</v>
      </c>
      <c r="B12" s="66">
        <v>15518005</v>
      </c>
      <c r="C12" s="68">
        <f t="shared" si="0"/>
        <v>4.9433931021371329</v>
      </c>
      <c r="D12" s="76"/>
      <c r="E12" s="66">
        <v>5199666</v>
      </c>
      <c r="F12" s="68">
        <f t="shared" si="1"/>
        <v>1.9034137341059503</v>
      </c>
      <c r="G12" s="76"/>
      <c r="H12" s="66">
        <v>10318339</v>
      </c>
      <c r="I12" s="68">
        <f t="shared" si="2"/>
        <v>25.328396741104864</v>
      </c>
    </row>
    <row r="13" spans="1:9" ht="9.1999999999999993" customHeight="1" x14ac:dyDescent="0.15">
      <c r="A13" s="133" t="s">
        <v>320</v>
      </c>
      <c r="B13" s="66">
        <v>521583</v>
      </c>
      <c r="C13" s="68">
        <f t="shared" si="0"/>
        <v>0.16615472184678329</v>
      </c>
      <c r="D13" s="76"/>
      <c r="E13" s="66">
        <v>410807</v>
      </c>
      <c r="F13" s="68">
        <f t="shared" si="1"/>
        <v>0.15038190642761728</v>
      </c>
      <c r="G13" s="76"/>
      <c r="H13" s="66">
        <v>110776</v>
      </c>
      <c r="I13" s="68">
        <f t="shared" si="2"/>
        <v>0.27192152510133971</v>
      </c>
    </row>
    <row r="14" spans="1:9" ht="9.1999999999999993" customHeight="1" x14ac:dyDescent="0.15">
      <c r="A14" s="133" t="s">
        <v>321</v>
      </c>
      <c r="B14" s="66">
        <v>14456842</v>
      </c>
      <c r="C14" s="68">
        <f t="shared" si="0"/>
        <v>4.6053505602998834</v>
      </c>
      <c r="D14" s="76"/>
      <c r="E14" s="66">
        <v>8381227</v>
      </c>
      <c r="F14" s="68">
        <f t="shared" si="1"/>
        <v>3.0680706377024238</v>
      </c>
      <c r="G14" s="76"/>
      <c r="H14" s="66">
        <v>6075615</v>
      </c>
      <c r="I14" s="68">
        <f t="shared" si="2"/>
        <v>14.91379447469286</v>
      </c>
    </row>
    <row r="15" spans="1:9" ht="9.1999999999999993" customHeight="1" thickBot="1" x14ac:dyDescent="0.2">
      <c r="A15" s="78" t="s">
        <v>322</v>
      </c>
      <c r="B15" s="93">
        <v>9082639</v>
      </c>
      <c r="C15" s="94">
        <f t="shared" si="0"/>
        <v>2.8933522693027682</v>
      </c>
      <c r="D15" s="76"/>
      <c r="E15" s="93">
        <v>8072878</v>
      </c>
      <c r="F15" s="94">
        <f t="shared" si="1"/>
        <v>2.9551949796317256</v>
      </c>
      <c r="G15" s="76"/>
      <c r="H15" s="93">
        <v>1009761</v>
      </c>
      <c r="I15" s="94">
        <f t="shared" si="2"/>
        <v>2.4786573906609184</v>
      </c>
    </row>
    <row r="16" spans="1:9" ht="9.1999999999999993" customHeight="1" x14ac:dyDescent="0.15">
      <c r="A16" s="80" t="s">
        <v>2</v>
      </c>
      <c r="B16" s="88">
        <v>313914040</v>
      </c>
      <c r="C16" s="85">
        <f t="shared" si="0"/>
        <v>100</v>
      </c>
      <c r="D16" s="76"/>
      <c r="E16" s="88">
        <v>273175816</v>
      </c>
      <c r="F16" s="85">
        <f t="shared" si="1"/>
        <v>100</v>
      </c>
      <c r="G16" s="76"/>
      <c r="H16" s="88">
        <v>40738224</v>
      </c>
      <c r="I16" s="85">
        <f t="shared" si="2"/>
        <v>100</v>
      </c>
    </row>
    <row r="17" spans="1:9" ht="10.5" customHeight="1" x14ac:dyDescent="0.15">
      <c r="A17" s="395" t="s">
        <v>576</v>
      </c>
      <c r="B17" s="398"/>
      <c r="C17" s="398"/>
      <c r="D17" s="398"/>
      <c r="E17" s="398"/>
      <c r="F17" s="398"/>
      <c r="G17" s="398"/>
      <c r="H17" s="398"/>
      <c r="I17" s="398"/>
    </row>
    <row r="18" spans="1:9" ht="18" customHeight="1" x14ac:dyDescent="0.15">
      <c r="A18" s="392"/>
      <c r="B18" s="392"/>
      <c r="C18" s="392"/>
      <c r="D18" s="392"/>
      <c r="E18" s="392"/>
      <c r="F18" s="392"/>
      <c r="G18" s="392"/>
      <c r="H18" s="392"/>
      <c r="I18" s="392"/>
    </row>
  </sheetData>
  <mergeCells count="10">
    <mergeCell ref="A18:I18"/>
    <mergeCell ref="A2:I2"/>
    <mergeCell ref="A1:I1"/>
    <mergeCell ref="A4:I4"/>
    <mergeCell ref="A5:I5"/>
    <mergeCell ref="A17:I17"/>
    <mergeCell ref="E6:F6"/>
    <mergeCell ref="H6:I6"/>
    <mergeCell ref="B6:C6"/>
    <mergeCell ref="A3:I3"/>
  </mergeCells>
  <phoneticPr fontId="3" type="noConversion"/>
  <pageMargins left="1.05" right="1.05" top="0.5" bottom="0.2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view="pageLayout" zoomScale="160" zoomScaleNormal="115" zoomScaleSheetLayoutView="100" zoomScalePageLayoutView="160" workbookViewId="0">
      <selection sqref="A1:F1"/>
    </sheetView>
  </sheetViews>
  <sheetFormatPr defaultColWidth="9.140625" defaultRowHeight="8.25" x14ac:dyDescent="0.15"/>
  <cols>
    <col min="1" max="1" width="11" style="2" customWidth="1"/>
    <col min="2" max="6" width="8.7109375" style="2" customWidth="1"/>
    <col min="7" max="16384" width="9.140625" style="2"/>
  </cols>
  <sheetData>
    <row r="1" spans="1:8" ht="10.5" customHeight="1" x14ac:dyDescent="0.15">
      <c r="A1" s="411" t="s">
        <v>343</v>
      </c>
      <c r="B1" s="411"/>
      <c r="C1" s="411"/>
      <c r="D1" s="411"/>
      <c r="E1" s="411"/>
      <c r="F1" s="411"/>
    </row>
    <row r="2" spans="1:8" ht="22.5" customHeight="1" x14ac:dyDescent="0.15">
      <c r="A2" s="388" t="s">
        <v>485</v>
      </c>
      <c r="B2" s="388"/>
      <c r="C2" s="388"/>
      <c r="D2" s="388"/>
      <c r="E2" s="388"/>
      <c r="F2" s="388"/>
    </row>
    <row r="3" spans="1:8" ht="18" customHeight="1" x14ac:dyDescent="0.15">
      <c r="A3" s="412" t="s">
        <v>489</v>
      </c>
      <c r="B3" s="412"/>
      <c r="C3" s="412"/>
      <c r="D3" s="412"/>
      <c r="E3" s="412"/>
      <c r="F3" s="412"/>
    </row>
    <row r="4" spans="1:8" ht="7.5" customHeight="1" x14ac:dyDescent="0.15">
      <c r="A4" s="393"/>
      <c r="B4" s="393"/>
      <c r="C4" s="393"/>
      <c r="D4" s="393"/>
      <c r="E4" s="393"/>
      <c r="F4" s="393"/>
    </row>
    <row r="5" spans="1:8" ht="18" customHeight="1" x14ac:dyDescent="0.15">
      <c r="A5" s="408" t="s">
        <v>484</v>
      </c>
      <c r="B5" s="404"/>
      <c r="C5" s="404"/>
      <c r="D5" s="404"/>
      <c r="E5" s="404"/>
      <c r="F5" s="404"/>
    </row>
    <row r="6" spans="1:8" ht="9.1999999999999993" customHeight="1" x14ac:dyDescent="0.15">
      <c r="B6" s="22" t="s">
        <v>40</v>
      </c>
      <c r="C6" s="22" t="s">
        <v>196</v>
      </c>
      <c r="D6" s="251" t="s">
        <v>431</v>
      </c>
      <c r="E6" s="251" t="s">
        <v>432</v>
      </c>
      <c r="F6" s="22" t="s">
        <v>2</v>
      </c>
    </row>
    <row r="7" spans="1:8" ht="9.1999999999999993" customHeight="1" x14ac:dyDescent="0.15">
      <c r="A7" s="31" t="s">
        <v>63</v>
      </c>
      <c r="B7" s="43">
        <v>3940447</v>
      </c>
      <c r="C7" s="43">
        <v>3571044</v>
      </c>
      <c r="D7" s="43">
        <v>2659378</v>
      </c>
      <c r="E7" s="43">
        <v>1318518</v>
      </c>
      <c r="F7" s="43">
        <v>11489387</v>
      </c>
    </row>
    <row r="8" spans="1:8" ht="9.1999999999999993" customHeight="1" x14ac:dyDescent="0.15">
      <c r="A8" s="31" t="s">
        <v>67</v>
      </c>
      <c r="B8" s="43">
        <v>3659154</v>
      </c>
      <c r="C8" s="43">
        <v>2567219</v>
      </c>
      <c r="D8" s="43">
        <v>1749293</v>
      </c>
      <c r="E8" s="43">
        <v>2468236</v>
      </c>
      <c r="F8" s="43">
        <v>10443902</v>
      </c>
      <c r="G8" s="36"/>
    </row>
    <row r="9" spans="1:8" ht="9.1999999999999993" customHeight="1" x14ac:dyDescent="0.15">
      <c r="A9" s="31" t="s">
        <v>65</v>
      </c>
      <c r="B9" s="43">
        <v>1654206</v>
      </c>
      <c r="C9" s="43">
        <v>920004</v>
      </c>
      <c r="D9" s="43">
        <v>618185</v>
      </c>
      <c r="E9" s="43">
        <v>690197</v>
      </c>
      <c r="F9" s="43">
        <v>3882592</v>
      </c>
    </row>
    <row r="10" spans="1:8" ht="9.1999999999999993" customHeight="1" x14ac:dyDescent="0.15">
      <c r="A10" s="31" t="s">
        <v>64</v>
      </c>
      <c r="B10" s="43">
        <v>1032110</v>
      </c>
      <c r="C10" s="43">
        <v>804536</v>
      </c>
      <c r="D10" s="43">
        <v>754639</v>
      </c>
      <c r="E10" s="43">
        <v>581022</v>
      </c>
      <c r="F10" s="43">
        <v>3172307</v>
      </c>
    </row>
    <row r="11" spans="1:8" ht="9.1999999999999993" customHeight="1" x14ac:dyDescent="0.15">
      <c r="A11" s="31" t="s">
        <v>66</v>
      </c>
      <c r="B11" s="43">
        <v>912738</v>
      </c>
      <c r="C11" s="43">
        <v>716397</v>
      </c>
      <c r="D11" s="43">
        <v>683054</v>
      </c>
      <c r="E11" s="43">
        <v>419430</v>
      </c>
      <c r="F11" s="43">
        <v>2731619</v>
      </c>
    </row>
    <row r="12" spans="1:8" ht="9.1999999999999993" customHeight="1" x14ac:dyDescent="0.15">
      <c r="A12" s="31" t="s">
        <v>62</v>
      </c>
      <c r="B12" s="43">
        <v>575907</v>
      </c>
      <c r="C12" s="43">
        <v>314826</v>
      </c>
      <c r="D12" s="43">
        <v>255124</v>
      </c>
      <c r="E12" s="43">
        <v>432944</v>
      </c>
      <c r="F12" s="43">
        <v>1578801</v>
      </c>
    </row>
    <row r="13" spans="1:8" ht="9.1999999999999993" customHeight="1" thickBot="1" x14ac:dyDescent="0.2">
      <c r="A13" s="82" t="s">
        <v>204</v>
      </c>
      <c r="B13" s="40">
        <v>3127034</v>
      </c>
      <c r="C13" s="40">
        <v>1769719</v>
      </c>
      <c r="D13" s="40">
        <v>1234241</v>
      </c>
      <c r="E13" s="40">
        <v>1308622</v>
      </c>
      <c r="F13" s="40">
        <v>7439616</v>
      </c>
    </row>
    <row r="14" spans="1:8" ht="9.1999999999999993" customHeight="1" x14ac:dyDescent="0.15">
      <c r="A14" s="219" t="s">
        <v>2</v>
      </c>
      <c r="B14" s="220">
        <v>14901596</v>
      </c>
      <c r="C14" s="220">
        <v>10663745</v>
      </c>
      <c r="D14" s="220">
        <v>7953914</v>
      </c>
      <c r="E14" s="220">
        <v>7218969</v>
      </c>
      <c r="F14" s="220">
        <v>40738224</v>
      </c>
      <c r="H14" s="410"/>
    </row>
    <row r="15" spans="1:8" ht="9.1999999999999993" customHeight="1" x14ac:dyDescent="0.15">
      <c r="A15" s="81"/>
      <c r="B15" s="174"/>
      <c r="C15" s="174"/>
      <c r="D15" s="174"/>
      <c r="E15" s="174"/>
      <c r="F15" s="174"/>
      <c r="H15" s="410"/>
    </row>
    <row r="16" spans="1:8" ht="9.1999999999999993" customHeight="1" x14ac:dyDescent="0.15">
      <c r="A16" s="413" t="s">
        <v>365</v>
      </c>
      <c r="B16" s="413"/>
      <c r="C16" s="160"/>
      <c r="D16" s="160"/>
      <c r="E16" s="160"/>
      <c r="F16" s="160"/>
      <c r="H16" s="410"/>
    </row>
    <row r="17" spans="1:13" ht="9.1999999999999993" customHeight="1" x14ac:dyDescent="0.15">
      <c r="A17" s="31" t="s">
        <v>63</v>
      </c>
      <c r="B17" s="34">
        <f>(B7/$F7)*100</f>
        <v>34.296407632539491</v>
      </c>
      <c r="C17" s="34">
        <f t="shared" ref="C17:F17" si="0">(C7/$F7)*100</f>
        <v>31.081240452602039</v>
      </c>
      <c r="D17" s="34">
        <f t="shared" si="0"/>
        <v>23.146387183232665</v>
      </c>
      <c r="E17" s="34">
        <f t="shared" si="0"/>
        <v>11.475964731625805</v>
      </c>
      <c r="F17" s="34">
        <f t="shared" si="0"/>
        <v>100</v>
      </c>
      <c r="G17" s="27"/>
      <c r="H17" s="410"/>
      <c r="I17" s="52"/>
      <c r="J17" s="27"/>
      <c r="K17" s="27"/>
      <c r="L17" s="27"/>
      <c r="M17" s="27"/>
    </row>
    <row r="18" spans="1:13" ht="9.1999999999999993" customHeight="1" x14ac:dyDescent="0.15">
      <c r="A18" s="31" t="s">
        <v>67</v>
      </c>
      <c r="B18" s="34">
        <f t="shared" ref="B18:F18" si="1">(B8/$F8)*100</f>
        <v>35.036272841319274</v>
      </c>
      <c r="C18" s="34">
        <f t="shared" si="1"/>
        <v>24.581033027694055</v>
      </c>
      <c r="D18" s="34">
        <f t="shared" si="1"/>
        <v>16.749419900722927</v>
      </c>
      <c r="E18" s="34">
        <f t="shared" si="1"/>
        <v>23.633274230263744</v>
      </c>
      <c r="F18" s="34">
        <f t="shared" si="1"/>
        <v>100</v>
      </c>
      <c r="G18" s="27"/>
      <c r="H18" s="410"/>
      <c r="I18" s="52"/>
      <c r="J18" s="27"/>
      <c r="K18" s="27"/>
      <c r="L18" s="27"/>
      <c r="M18" s="27"/>
    </row>
    <row r="19" spans="1:13" ht="9.1999999999999993" customHeight="1" x14ac:dyDescent="0.15">
      <c r="A19" s="31" t="s">
        <v>65</v>
      </c>
      <c r="B19" s="34">
        <f t="shared" ref="B19:F19" si="2">(B9/$F9)*100</f>
        <v>42.605712884588442</v>
      </c>
      <c r="C19" s="34">
        <f t="shared" si="2"/>
        <v>23.69561365191089</v>
      </c>
      <c r="D19" s="34">
        <f t="shared" si="2"/>
        <v>15.921966562543785</v>
      </c>
      <c r="E19" s="34">
        <f t="shared" si="2"/>
        <v>17.776706900956889</v>
      </c>
      <c r="F19" s="34">
        <f t="shared" si="2"/>
        <v>100</v>
      </c>
      <c r="G19" s="27"/>
      <c r="H19" s="410"/>
      <c r="I19" s="52"/>
      <c r="J19" s="27"/>
      <c r="K19" s="27"/>
      <c r="L19" s="27"/>
      <c r="M19" s="27"/>
    </row>
    <row r="20" spans="1:13" ht="9.1999999999999993" customHeight="1" x14ac:dyDescent="0.15">
      <c r="A20" s="31" t="s">
        <v>64</v>
      </c>
      <c r="B20" s="34">
        <f t="shared" ref="B20:F20" si="3">(B10/$F10)*100</f>
        <v>32.534997400945116</v>
      </c>
      <c r="C20" s="34">
        <f t="shared" si="3"/>
        <v>25.361227649152497</v>
      </c>
      <c r="D20" s="34">
        <f t="shared" si="3"/>
        <v>23.788334483390162</v>
      </c>
      <c r="E20" s="34">
        <f t="shared" si="3"/>
        <v>18.315440466512225</v>
      </c>
      <c r="F20" s="34">
        <f t="shared" si="3"/>
        <v>100</v>
      </c>
      <c r="G20" s="27"/>
      <c r="I20" s="52"/>
      <c r="J20" s="27"/>
      <c r="K20" s="27"/>
      <c r="L20" s="27"/>
      <c r="M20" s="27"/>
    </row>
    <row r="21" spans="1:13" ht="9.1999999999999993" customHeight="1" x14ac:dyDescent="0.15">
      <c r="A21" s="31" t="s">
        <v>66</v>
      </c>
      <c r="B21" s="34">
        <f t="shared" ref="B21:F21" si="4">(B11/$F11)*100</f>
        <v>33.413810637574279</v>
      </c>
      <c r="C21" s="34">
        <f t="shared" si="4"/>
        <v>26.226095220453509</v>
      </c>
      <c r="D21" s="34">
        <f t="shared" si="4"/>
        <v>25.005463792717798</v>
      </c>
      <c r="E21" s="34">
        <f t="shared" si="4"/>
        <v>15.354630349254418</v>
      </c>
      <c r="F21" s="34">
        <f t="shared" si="4"/>
        <v>100</v>
      </c>
      <c r="G21" s="27"/>
      <c r="I21" s="52"/>
      <c r="J21" s="27"/>
      <c r="K21" s="27"/>
      <c r="L21" s="27"/>
      <c r="M21" s="27"/>
    </row>
    <row r="22" spans="1:13" ht="9.1999999999999993" customHeight="1" x14ac:dyDescent="0.15">
      <c r="A22" s="31" t="s">
        <v>62</v>
      </c>
      <c r="B22" s="34">
        <f t="shared" ref="B22:F22" si="5">(B12/$F12)*100</f>
        <v>36.477491463458662</v>
      </c>
      <c r="C22" s="34">
        <f t="shared" si="5"/>
        <v>19.940828514803322</v>
      </c>
      <c r="D22" s="34">
        <f t="shared" si="5"/>
        <v>16.159351305199326</v>
      </c>
      <c r="E22" s="34">
        <f t="shared" si="5"/>
        <v>27.42232871653869</v>
      </c>
      <c r="F22" s="34">
        <f t="shared" si="5"/>
        <v>100</v>
      </c>
      <c r="G22" s="27"/>
      <c r="I22" s="52"/>
      <c r="J22" s="27"/>
      <c r="K22" s="27"/>
      <c r="L22" s="27"/>
      <c r="M22" s="27"/>
    </row>
    <row r="23" spans="1:13" ht="9.1999999999999993" customHeight="1" thickBot="1" x14ac:dyDescent="0.2">
      <c r="A23" s="82" t="s">
        <v>204</v>
      </c>
      <c r="B23" s="39">
        <f t="shared" ref="B23:F23" si="6">(B13/$F13)*100</f>
        <v>42.032196285399678</v>
      </c>
      <c r="C23" s="39">
        <f t="shared" si="6"/>
        <v>23.787773454974019</v>
      </c>
      <c r="D23" s="39">
        <f t="shared" si="6"/>
        <v>16.590117016792263</v>
      </c>
      <c r="E23" s="39">
        <f t="shared" si="6"/>
        <v>17.589913242834037</v>
      </c>
      <c r="F23" s="39">
        <f t="shared" si="6"/>
        <v>100</v>
      </c>
      <c r="G23" s="27"/>
      <c r="I23" s="52"/>
      <c r="J23" s="27"/>
      <c r="K23" s="27"/>
      <c r="L23" s="27"/>
      <c r="M23" s="27"/>
    </row>
    <row r="24" spans="1:13" ht="9.1999999999999993" customHeight="1" x14ac:dyDescent="0.15">
      <c r="A24" s="80" t="s">
        <v>211</v>
      </c>
      <c r="B24" s="85">
        <f t="shared" ref="B24:F24" si="7">(B14/$F14)*100</f>
        <v>36.578904372463562</v>
      </c>
      <c r="C24" s="85">
        <f t="shared" si="7"/>
        <v>26.17626384498254</v>
      </c>
      <c r="D24" s="85">
        <f t="shared" si="7"/>
        <v>19.524449568542799</v>
      </c>
      <c r="E24" s="85">
        <f t="shared" si="7"/>
        <v>17.720382214011096</v>
      </c>
      <c r="F24" s="85">
        <f t="shared" si="7"/>
        <v>100</v>
      </c>
      <c r="G24" s="27"/>
      <c r="I24" s="52"/>
      <c r="J24" s="27"/>
      <c r="K24" s="27"/>
      <c r="L24" s="27"/>
      <c r="M24" s="27"/>
    </row>
    <row r="25" spans="1:13" s="61" customFormat="1" ht="21.75" customHeight="1" x14ac:dyDescent="0.2">
      <c r="A25" s="398" t="s">
        <v>345</v>
      </c>
      <c r="B25" s="398"/>
      <c r="C25" s="398"/>
      <c r="D25" s="398"/>
      <c r="E25" s="398"/>
      <c r="F25" s="398"/>
    </row>
    <row r="26" spans="1:13" ht="21" customHeight="1" x14ac:dyDescent="0.15">
      <c r="A26" s="395" t="s">
        <v>576</v>
      </c>
      <c r="B26" s="398"/>
      <c r="C26" s="398"/>
      <c r="D26" s="398"/>
      <c r="E26" s="398"/>
      <c r="F26" s="398"/>
    </row>
    <row r="27" spans="1:13" ht="18" customHeight="1" x14ac:dyDescent="0.15">
      <c r="A27" s="401"/>
      <c r="B27" s="401"/>
      <c r="C27" s="401"/>
      <c r="D27" s="401"/>
      <c r="E27" s="401"/>
      <c r="F27" s="401"/>
    </row>
    <row r="28" spans="1:13" x14ac:dyDescent="0.15">
      <c r="B28" s="18"/>
      <c r="C28" s="36"/>
      <c r="D28" s="36"/>
      <c r="E28" s="36"/>
      <c r="F28" s="36"/>
    </row>
    <row r="29" spans="1:13" ht="13.5" customHeight="1" x14ac:dyDescent="0.15">
      <c r="B29" s="18"/>
    </row>
    <row r="30" spans="1:13" x14ac:dyDescent="0.15">
      <c r="B30" s="27"/>
      <c r="C30" s="27"/>
      <c r="D30" s="27"/>
      <c r="E30" s="27"/>
      <c r="F30" s="27"/>
      <c r="H30" s="36"/>
      <c r="I30" s="36"/>
    </row>
    <row r="31" spans="1:13" ht="12.75" customHeight="1" x14ac:dyDescent="0.15">
      <c r="B31" s="27"/>
      <c r="C31" s="27"/>
      <c r="D31" s="27"/>
      <c r="E31" s="27"/>
      <c r="F31" s="27"/>
      <c r="H31" s="36"/>
      <c r="I31" s="36"/>
    </row>
    <row r="32" spans="1:13" x14ac:dyDescent="0.15">
      <c r="B32" s="27"/>
      <c r="C32" s="27"/>
      <c r="D32" s="27"/>
      <c r="E32" s="27"/>
      <c r="F32" s="27"/>
      <c r="H32" s="36"/>
      <c r="I32" s="36"/>
    </row>
    <row r="33" spans="2:9" x14ac:dyDescent="0.15">
      <c r="B33" s="27"/>
      <c r="C33" s="27"/>
      <c r="D33" s="27"/>
      <c r="E33" s="27"/>
      <c r="F33" s="27"/>
      <c r="H33" s="36"/>
      <c r="I33" s="36"/>
    </row>
    <row r="34" spans="2:9" x14ac:dyDescent="0.15">
      <c r="B34" s="27"/>
      <c r="C34" s="27"/>
      <c r="D34" s="27"/>
      <c r="E34" s="27"/>
      <c r="F34" s="27"/>
      <c r="H34" s="36"/>
      <c r="I34" s="36"/>
    </row>
    <row r="35" spans="2:9" x14ac:dyDescent="0.15">
      <c r="B35" s="27"/>
      <c r="C35" s="27"/>
      <c r="D35" s="27"/>
      <c r="E35" s="27"/>
      <c r="F35" s="27"/>
      <c r="H35" s="36"/>
      <c r="I35" s="36"/>
    </row>
    <row r="36" spans="2:9" x14ac:dyDescent="0.15">
      <c r="B36" s="27"/>
      <c r="C36" s="27"/>
      <c r="D36" s="27"/>
      <c r="E36" s="27"/>
      <c r="F36" s="27"/>
      <c r="H36" s="36"/>
      <c r="I36" s="36"/>
    </row>
    <row r="37" spans="2:9" x14ac:dyDescent="0.15">
      <c r="B37" s="27"/>
      <c r="C37" s="27"/>
      <c r="D37" s="27"/>
      <c r="E37" s="27"/>
      <c r="F37" s="27"/>
      <c r="H37" s="36"/>
      <c r="I37" s="36"/>
    </row>
    <row r="41" spans="2:9" ht="12.75" customHeight="1" x14ac:dyDescent="0.15"/>
    <row r="43" spans="2:9" ht="13.5" customHeight="1" x14ac:dyDescent="0.15"/>
    <row r="45" spans="2:9" ht="12.75" customHeight="1" x14ac:dyDescent="0.15"/>
  </sheetData>
  <mergeCells count="10">
    <mergeCell ref="H14:H19"/>
    <mergeCell ref="A1:F1"/>
    <mergeCell ref="A27:F27"/>
    <mergeCell ref="A26:F26"/>
    <mergeCell ref="A2:F2"/>
    <mergeCell ref="A4:F4"/>
    <mergeCell ref="A5:F5"/>
    <mergeCell ref="A25:F25"/>
    <mergeCell ref="A3:F3"/>
    <mergeCell ref="A16:B16"/>
  </mergeCells>
  <phoneticPr fontId="3" type="noConversion"/>
  <pageMargins left="1.05" right="1.05" top="0.5" bottom="0.25" header="0" footer="0"/>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view="pageLayout" zoomScale="130" zoomScaleNormal="100" zoomScaleSheetLayoutView="100" zoomScalePageLayoutView="130" workbookViewId="0">
      <selection sqref="A1:J1"/>
    </sheetView>
  </sheetViews>
  <sheetFormatPr defaultRowHeight="8.25" x14ac:dyDescent="0.15"/>
  <cols>
    <col min="1" max="1" width="12.42578125" style="2" customWidth="1"/>
    <col min="2" max="2" width="8.85546875" style="2" customWidth="1"/>
    <col min="3" max="3" width="8.5703125" style="2" customWidth="1"/>
    <col min="4" max="4" width="8.85546875" style="2" customWidth="1"/>
    <col min="5" max="5" width="8.42578125" style="2" customWidth="1"/>
    <col min="6" max="6" width="0.7109375" style="2" customWidth="1"/>
    <col min="7" max="7" width="8.85546875" style="2" customWidth="1"/>
    <col min="8" max="8" width="8.42578125" style="2" customWidth="1"/>
    <col min="9" max="9" width="8.85546875" style="2" customWidth="1"/>
    <col min="10" max="10" width="8.5703125" style="2" customWidth="1"/>
    <col min="11" max="16384" width="9.140625" style="2"/>
  </cols>
  <sheetData>
    <row r="1" spans="1:11" ht="10.5" customHeight="1" x14ac:dyDescent="0.15">
      <c r="A1" s="411" t="s">
        <v>346</v>
      </c>
      <c r="B1" s="411"/>
      <c r="C1" s="411"/>
      <c r="D1" s="411"/>
      <c r="E1" s="411"/>
      <c r="F1" s="411"/>
      <c r="G1" s="411"/>
      <c r="H1" s="411"/>
      <c r="I1" s="411"/>
      <c r="J1" s="411"/>
    </row>
    <row r="2" spans="1:11" ht="12.75" customHeight="1" x14ac:dyDescent="0.15">
      <c r="A2" s="388" t="s">
        <v>481</v>
      </c>
      <c r="B2" s="388"/>
      <c r="C2" s="388"/>
      <c r="D2" s="388"/>
      <c r="E2" s="388"/>
      <c r="F2" s="388"/>
      <c r="G2" s="388"/>
      <c r="H2" s="388"/>
      <c r="I2" s="388"/>
      <c r="J2" s="388"/>
    </row>
    <row r="3" spans="1:11" ht="18" customHeight="1" x14ac:dyDescent="0.15">
      <c r="A3" s="397" t="s">
        <v>490</v>
      </c>
      <c r="B3" s="397"/>
      <c r="C3" s="397"/>
      <c r="D3" s="397"/>
      <c r="E3" s="397"/>
      <c r="F3" s="397"/>
      <c r="G3" s="397"/>
      <c r="H3" s="397"/>
      <c r="I3" s="397"/>
      <c r="J3" s="397"/>
    </row>
    <row r="4" spans="1:11" ht="6.75" customHeight="1" x14ac:dyDescent="0.15">
      <c r="A4" s="393"/>
      <c r="B4" s="415"/>
      <c r="C4" s="415"/>
      <c r="D4" s="415"/>
      <c r="E4" s="415"/>
      <c r="F4" s="415"/>
      <c r="G4" s="415"/>
      <c r="H4" s="415"/>
      <c r="I4" s="415"/>
      <c r="J4" s="415"/>
    </row>
    <row r="5" spans="1:11" ht="18" customHeight="1" x14ac:dyDescent="0.15">
      <c r="A5" s="408" t="s">
        <v>487</v>
      </c>
      <c r="B5" s="404"/>
      <c r="C5" s="404"/>
      <c r="D5" s="404"/>
      <c r="E5" s="404"/>
      <c r="F5" s="404"/>
      <c r="G5" s="404"/>
      <c r="H5" s="404"/>
      <c r="I5" s="404"/>
      <c r="J5" s="404"/>
    </row>
    <row r="6" spans="1:11" ht="9.1999999999999993" customHeight="1" x14ac:dyDescent="0.15">
      <c r="A6" s="22"/>
      <c r="B6" s="414" t="s">
        <v>342</v>
      </c>
      <c r="C6" s="414"/>
      <c r="D6" s="414"/>
      <c r="E6" s="414"/>
      <c r="F6" s="207"/>
      <c r="G6" s="414" t="s">
        <v>341</v>
      </c>
      <c r="H6" s="414"/>
      <c r="I6" s="414"/>
      <c r="J6" s="414"/>
    </row>
    <row r="7" spans="1:11" ht="18.75" customHeight="1" x14ac:dyDescent="0.15">
      <c r="A7" s="49" t="s">
        <v>347</v>
      </c>
      <c r="B7" s="23" t="s">
        <v>32</v>
      </c>
      <c r="C7" s="216" t="s">
        <v>421</v>
      </c>
      <c r="D7" s="23" t="s">
        <v>33</v>
      </c>
      <c r="E7" s="216" t="s">
        <v>421</v>
      </c>
      <c r="F7" s="330"/>
      <c r="G7" s="23" t="s">
        <v>32</v>
      </c>
      <c r="H7" s="62" t="s">
        <v>415</v>
      </c>
      <c r="I7" s="23" t="s">
        <v>33</v>
      </c>
      <c r="J7" s="62" t="s">
        <v>415</v>
      </c>
    </row>
    <row r="8" spans="1:11" ht="9.1999999999999993" customHeight="1" x14ac:dyDescent="0.15">
      <c r="A8" s="53" t="s">
        <v>200</v>
      </c>
      <c r="B8" s="180">
        <v>1295493</v>
      </c>
      <c r="C8" s="67">
        <f>(B8/(B$30+D$30))*100</f>
        <v>3.1800429002501436</v>
      </c>
      <c r="D8" s="180">
        <v>1275148</v>
      </c>
      <c r="E8" s="67">
        <f>(D8/(B$30+D$30))*100</f>
        <v>3.1301020879064341</v>
      </c>
      <c r="F8" s="330"/>
      <c r="G8" s="180">
        <v>36374753</v>
      </c>
      <c r="H8" s="67">
        <f>(G8/(G$30+I$30))*100</f>
        <v>13.315509964469182</v>
      </c>
      <c r="I8" s="180">
        <v>34686803</v>
      </c>
      <c r="J8" s="67">
        <f>(I8/(G$30+I$30))*100</f>
        <v>12.697611197032172</v>
      </c>
    </row>
    <row r="9" spans="1:11" ht="9.1999999999999993" customHeight="1" x14ac:dyDescent="0.15">
      <c r="A9" s="53" t="s">
        <v>268</v>
      </c>
      <c r="B9" s="180">
        <v>18479781</v>
      </c>
      <c r="C9" s="67">
        <f>(B9/(B$30+D$30))*100</f>
        <v>45.362264687827334</v>
      </c>
      <c r="D9" s="180">
        <v>19687802</v>
      </c>
      <c r="E9" s="67">
        <f t="shared" ref="E9:E30" si="0">(D9/(B$30+D$30))*100</f>
        <v>48.327590324016093</v>
      </c>
      <c r="F9" s="330"/>
      <c r="G9" s="180">
        <v>98264891</v>
      </c>
      <c r="H9" s="67">
        <f t="shared" ref="H9:H30" si="1">(G9/(G$30+I$30))*100</f>
        <v>35.971299523820221</v>
      </c>
      <c r="I9" s="180">
        <v>103849369</v>
      </c>
      <c r="J9" s="67">
        <f t="shared" ref="J9:J30" si="2">(I9/(G$30+I$30))*100</f>
        <v>38.015579314678426</v>
      </c>
    </row>
    <row r="10" spans="1:11" ht="9.1999999999999993" customHeight="1" x14ac:dyDescent="0.15">
      <c r="A10" s="53"/>
      <c r="B10" s="180"/>
      <c r="C10" s="67"/>
      <c r="D10" s="180"/>
      <c r="E10" s="67"/>
      <c r="F10" s="330"/>
      <c r="G10" s="180"/>
      <c r="H10" s="67"/>
      <c r="I10" s="180"/>
      <c r="J10" s="67"/>
    </row>
    <row r="11" spans="1:11" ht="9.1999999999999993" customHeight="1" x14ac:dyDescent="0.15">
      <c r="A11" s="32" t="s">
        <v>269</v>
      </c>
      <c r="B11" s="181">
        <v>125485</v>
      </c>
      <c r="C11" s="68">
        <f t="shared" ref="C11:C30" si="3">(B11/(B$30+D$30))*100</f>
        <v>0.30802766463260645</v>
      </c>
      <c r="D11" s="181">
        <v>118249</v>
      </c>
      <c r="E11" s="68">
        <f t="shared" si="0"/>
        <v>0.29026547647241568</v>
      </c>
      <c r="F11" s="330"/>
      <c r="G11" s="181">
        <v>9999693</v>
      </c>
      <c r="H11" s="68">
        <f t="shared" si="1"/>
        <v>3.6605337714082276</v>
      </c>
      <c r="I11" s="181">
        <v>9568394</v>
      </c>
      <c r="J11" s="68">
        <f t="shared" si="2"/>
        <v>3.5026504688833802</v>
      </c>
    </row>
    <row r="12" spans="1:11" ht="9.1999999999999993" customHeight="1" x14ac:dyDescent="0.15">
      <c r="A12" s="32" t="s">
        <v>6</v>
      </c>
      <c r="B12" s="181">
        <v>261454</v>
      </c>
      <c r="C12" s="68">
        <f t="shared" si="3"/>
        <v>0.6417903735813324</v>
      </c>
      <c r="D12" s="181">
        <v>279059</v>
      </c>
      <c r="E12" s="68">
        <f t="shared" si="0"/>
        <v>0.68500531589202318</v>
      </c>
      <c r="F12" s="330"/>
      <c r="G12" s="181">
        <v>10264617</v>
      </c>
      <c r="H12" s="68">
        <f t="shared" si="1"/>
        <v>3.7575130735584583</v>
      </c>
      <c r="I12" s="181">
        <v>9718608</v>
      </c>
      <c r="J12" s="68">
        <f t="shared" si="2"/>
        <v>3.5576384990097369</v>
      </c>
    </row>
    <row r="13" spans="1:11" ht="9.1999999999999993" customHeight="1" x14ac:dyDescent="0.15">
      <c r="A13" s="32" t="s">
        <v>7</v>
      </c>
      <c r="B13" s="181">
        <v>500084</v>
      </c>
      <c r="C13" s="68">
        <f t="shared" si="3"/>
        <v>1.227554740727038</v>
      </c>
      <c r="D13" s="181">
        <v>486380</v>
      </c>
      <c r="E13" s="68">
        <f t="shared" si="0"/>
        <v>1.1939155717735757</v>
      </c>
      <c r="F13" s="330"/>
      <c r="G13" s="181">
        <v>10125561</v>
      </c>
      <c r="H13" s="68">
        <f t="shared" si="1"/>
        <v>3.706609592409893</v>
      </c>
      <c r="I13" s="181">
        <v>9703883</v>
      </c>
      <c r="J13" s="68">
        <f t="shared" si="2"/>
        <v>3.5522481975490829</v>
      </c>
      <c r="K13" s="22"/>
    </row>
    <row r="14" spans="1:11" ht="9.1999999999999993" customHeight="1" x14ac:dyDescent="0.15">
      <c r="A14" s="32" t="s">
        <v>8</v>
      </c>
      <c r="B14" s="181">
        <v>780642</v>
      </c>
      <c r="C14" s="68">
        <f t="shared" si="3"/>
        <v>1.9162396475604828</v>
      </c>
      <c r="D14" s="181">
        <v>737162</v>
      </c>
      <c r="E14" s="68">
        <f t="shared" si="0"/>
        <v>1.8095094179854281</v>
      </c>
      <c r="F14" s="330"/>
      <c r="G14" s="181">
        <v>10173888</v>
      </c>
      <c r="H14" s="68">
        <f t="shared" si="1"/>
        <v>3.7243003970746811</v>
      </c>
      <c r="I14" s="181">
        <v>9684130</v>
      </c>
      <c r="J14" s="68">
        <f t="shared" si="2"/>
        <v>3.5450173232025781</v>
      </c>
      <c r="K14" s="27"/>
    </row>
    <row r="15" spans="1:11" ht="9.1999999999999993" customHeight="1" x14ac:dyDescent="0.15">
      <c r="A15" s="32" t="s">
        <v>9</v>
      </c>
      <c r="B15" s="181">
        <v>1315867</v>
      </c>
      <c r="C15" s="68">
        <f t="shared" si="3"/>
        <v>3.2300548988095303</v>
      </c>
      <c r="D15" s="181">
        <v>1154207</v>
      </c>
      <c r="E15" s="68">
        <f t="shared" si="0"/>
        <v>2.8332285668614321</v>
      </c>
      <c r="F15" s="330"/>
      <c r="G15" s="181">
        <v>10212351</v>
      </c>
      <c r="H15" s="68">
        <f t="shared" si="1"/>
        <v>3.7383803403739075</v>
      </c>
      <c r="I15" s="181">
        <v>9862964</v>
      </c>
      <c r="J15" s="68">
        <f t="shared" si="2"/>
        <v>3.6104821226195218</v>
      </c>
      <c r="K15" s="27"/>
    </row>
    <row r="16" spans="1:11" ht="9.1999999999999993" customHeight="1" x14ac:dyDescent="0.15">
      <c r="A16" s="32" t="s">
        <v>10</v>
      </c>
      <c r="B16" s="181">
        <v>1823969</v>
      </c>
      <c r="C16" s="68">
        <f t="shared" si="3"/>
        <v>4.4772914008229714</v>
      </c>
      <c r="D16" s="181">
        <v>1722680</v>
      </c>
      <c r="E16" s="68">
        <f t="shared" si="0"/>
        <v>4.2286575870366852</v>
      </c>
      <c r="F16" s="330"/>
      <c r="G16" s="181">
        <v>8905578</v>
      </c>
      <c r="H16" s="68">
        <f t="shared" si="1"/>
        <v>3.2600169848124478</v>
      </c>
      <c r="I16" s="181">
        <v>8733742</v>
      </c>
      <c r="J16" s="68">
        <f t="shared" si="2"/>
        <v>3.1971139055735445</v>
      </c>
      <c r="K16" s="27"/>
    </row>
    <row r="17" spans="1:11" ht="9.1999999999999993" customHeight="1" x14ac:dyDescent="0.15">
      <c r="A17" s="32" t="s">
        <v>11</v>
      </c>
      <c r="B17" s="181">
        <v>2091439</v>
      </c>
      <c r="C17" s="68">
        <f t="shared" si="3"/>
        <v>5.133849232111837</v>
      </c>
      <c r="D17" s="181">
        <v>2099010</v>
      </c>
      <c r="E17" s="68">
        <f t="shared" si="0"/>
        <v>5.1524337437979622</v>
      </c>
      <c r="F17" s="330"/>
      <c r="G17" s="181">
        <v>8337068</v>
      </c>
      <c r="H17" s="68">
        <f t="shared" si="1"/>
        <v>3.0519055903543086</v>
      </c>
      <c r="I17" s="181">
        <v>8298836</v>
      </c>
      <c r="J17" s="68">
        <f t="shared" si="2"/>
        <v>3.0379102079812217</v>
      </c>
      <c r="K17" s="27"/>
    </row>
    <row r="18" spans="1:11" ht="9.1999999999999993" customHeight="1" x14ac:dyDescent="0.15">
      <c r="A18" s="32" t="s">
        <v>12</v>
      </c>
      <c r="B18" s="181">
        <v>2252539</v>
      </c>
      <c r="C18" s="68">
        <f t="shared" si="3"/>
        <v>5.5293009336882237</v>
      </c>
      <c r="D18" s="181">
        <v>2282311</v>
      </c>
      <c r="E18" s="68">
        <f t="shared" si="0"/>
        <v>5.6023821755214458</v>
      </c>
      <c r="F18" s="330"/>
      <c r="G18" s="181">
        <v>7553579</v>
      </c>
      <c r="H18" s="68">
        <f t="shared" si="1"/>
        <v>2.7650979909583211</v>
      </c>
      <c r="I18" s="181">
        <v>7569299</v>
      </c>
      <c r="J18" s="68">
        <f t="shared" si="2"/>
        <v>2.7708525267112227</v>
      </c>
      <c r="K18" s="27"/>
    </row>
    <row r="19" spans="1:11" ht="9.1999999999999993" customHeight="1" x14ac:dyDescent="0.15">
      <c r="A19" s="32" t="s">
        <v>13</v>
      </c>
      <c r="B19" s="181">
        <v>2195606</v>
      </c>
      <c r="C19" s="68">
        <f t="shared" si="3"/>
        <v>5.3895476641298847</v>
      </c>
      <c r="D19" s="181">
        <v>2266797</v>
      </c>
      <c r="E19" s="68">
        <f t="shared" si="0"/>
        <v>5.5643000048308435</v>
      </c>
      <c r="F19" s="330"/>
      <c r="G19" s="181">
        <v>8362311</v>
      </c>
      <c r="H19" s="68">
        <f t="shared" si="1"/>
        <v>3.0611461594389455</v>
      </c>
      <c r="I19" s="181">
        <v>8435053</v>
      </c>
      <c r="J19" s="68">
        <f t="shared" si="2"/>
        <v>3.0877744316868809</v>
      </c>
      <c r="K19" s="27"/>
    </row>
    <row r="20" spans="1:11" ht="9.1999999999999993" customHeight="1" x14ac:dyDescent="0.15">
      <c r="A20" s="32" t="s">
        <v>14</v>
      </c>
      <c r="B20" s="181">
        <v>1971820</v>
      </c>
      <c r="C20" s="68">
        <f t="shared" si="3"/>
        <v>4.8402208206229123</v>
      </c>
      <c r="D20" s="181">
        <v>2034816</v>
      </c>
      <c r="E20" s="68">
        <f t="shared" si="0"/>
        <v>4.9948569186521237</v>
      </c>
      <c r="F20" s="330"/>
      <c r="G20" s="181">
        <v>8744606</v>
      </c>
      <c r="H20" s="68">
        <f t="shared" si="1"/>
        <v>3.2010908315544304</v>
      </c>
      <c r="I20" s="181">
        <v>8943126</v>
      </c>
      <c r="J20" s="68">
        <f t="shared" si="2"/>
        <v>3.2737619789886527</v>
      </c>
      <c r="K20" s="27"/>
    </row>
    <row r="21" spans="1:11" ht="9.1999999999999993" customHeight="1" x14ac:dyDescent="0.15">
      <c r="A21" s="32" t="s">
        <v>15</v>
      </c>
      <c r="B21" s="181">
        <v>1697136</v>
      </c>
      <c r="C21" s="68">
        <f t="shared" si="3"/>
        <v>4.1659548045098873</v>
      </c>
      <c r="D21" s="181">
        <v>1772140</v>
      </c>
      <c r="E21" s="68">
        <f t="shared" si="0"/>
        <v>4.3500669052239491</v>
      </c>
      <c r="F21" s="330"/>
      <c r="G21" s="181">
        <v>9352289</v>
      </c>
      <c r="H21" s="68">
        <f t="shared" si="1"/>
        <v>3.4235420751886765</v>
      </c>
      <c r="I21" s="181">
        <v>9681088</v>
      </c>
      <c r="J21" s="68">
        <f t="shared" si="2"/>
        <v>3.543903754642761</v>
      </c>
      <c r="K21" s="27"/>
    </row>
    <row r="22" spans="1:11" ht="9.1999999999999993" customHeight="1" x14ac:dyDescent="0.15">
      <c r="A22" s="32" t="s">
        <v>16</v>
      </c>
      <c r="B22" s="181">
        <v>1387584</v>
      </c>
      <c r="C22" s="68">
        <f t="shared" si="3"/>
        <v>3.4060984101810625</v>
      </c>
      <c r="D22" s="181">
        <v>1518226</v>
      </c>
      <c r="E22" s="68">
        <f t="shared" si="0"/>
        <v>3.7267849477188792</v>
      </c>
      <c r="F22" s="330"/>
      <c r="G22" s="181">
        <v>8598536</v>
      </c>
      <c r="H22" s="68">
        <f t="shared" si="1"/>
        <v>3.1476197731939783</v>
      </c>
      <c r="I22" s="181">
        <v>9130462</v>
      </c>
      <c r="J22" s="68">
        <f t="shared" si="2"/>
        <v>3.3423390597650857</v>
      </c>
      <c r="K22" s="27"/>
    </row>
    <row r="23" spans="1:11" ht="9.1999999999999993" customHeight="1" x14ac:dyDescent="0.15">
      <c r="A23" s="32" t="s">
        <v>17</v>
      </c>
      <c r="B23" s="181">
        <v>1095606</v>
      </c>
      <c r="C23" s="68">
        <f t="shared" si="3"/>
        <v>2.6893808625530657</v>
      </c>
      <c r="D23" s="181">
        <v>1292851</v>
      </c>
      <c r="E23" s="68">
        <f t="shared" si="0"/>
        <v>3.1735575905321745</v>
      </c>
      <c r="F23" s="330"/>
      <c r="G23" s="181">
        <v>7494175</v>
      </c>
      <c r="H23" s="68">
        <f t="shared" si="1"/>
        <v>2.743352288549584</v>
      </c>
      <c r="I23" s="181">
        <v>8071520</v>
      </c>
      <c r="J23" s="68">
        <f t="shared" si="2"/>
        <v>2.9546978638841148</v>
      </c>
      <c r="K23" s="27"/>
    </row>
    <row r="24" spans="1:11" ht="9.1999999999999993" customHeight="1" x14ac:dyDescent="0.15">
      <c r="A24" s="32" t="s">
        <v>18</v>
      </c>
      <c r="B24" s="181">
        <v>774272</v>
      </c>
      <c r="C24" s="68">
        <f t="shared" si="3"/>
        <v>1.9006032270822606</v>
      </c>
      <c r="D24" s="181">
        <v>976534</v>
      </c>
      <c r="E24" s="68">
        <f t="shared" si="0"/>
        <v>2.3970951703736523</v>
      </c>
      <c r="F24" s="330"/>
      <c r="G24" s="181">
        <v>5770773</v>
      </c>
      <c r="H24" s="68">
        <f t="shared" si="1"/>
        <v>2.1124757983700873</v>
      </c>
      <c r="I24" s="181">
        <v>6360527</v>
      </c>
      <c r="J24" s="68">
        <f t="shared" si="2"/>
        <v>2.3283638695161799</v>
      </c>
      <c r="K24" s="27"/>
    </row>
    <row r="25" spans="1:11" ht="9.1999999999999993" customHeight="1" x14ac:dyDescent="0.15">
      <c r="A25" s="32" t="s">
        <v>19</v>
      </c>
      <c r="B25" s="181">
        <v>601814</v>
      </c>
      <c r="C25" s="68">
        <f t="shared" si="3"/>
        <v>1.477271075931047</v>
      </c>
      <c r="D25" s="181">
        <v>785505</v>
      </c>
      <c r="E25" s="68">
        <f t="shared" si="0"/>
        <v>1.9281768395205445</v>
      </c>
      <c r="F25" s="330"/>
      <c r="G25" s="181">
        <v>4057639</v>
      </c>
      <c r="H25" s="68">
        <f t="shared" si="1"/>
        <v>1.4853580596607425</v>
      </c>
      <c r="I25" s="181">
        <v>4677187</v>
      </c>
      <c r="J25" s="68">
        <f t="shared" si="2"/>
        <v>1.7121526599558141</v>
      </c>
      <c r="K25" s="27"/>
    </row>
    <row r="26" spans="1:11" ht="9.1999999999999993" customHeight="1" x14ac:dyDescent="0.15">
      <c r="A26" s="32" t="s">
        <v>20</v>
      </c>
      <c r="B26" s="181">
        <v>402295</v>
      </c>
      <c r="C26" s="68">
        <f t="shared" si="3"/>
        <v>0.98751236676395127</v>
      </c>
      <c r="D26" s="181">
        <v>582237</v>
      </c>
      <c r="E26" s="68">
        <f t="shared" si="0"/>
        <v>1.4292154709542566</v>
      </c>
      <c r="F26" s="330"/>
      <c r="G26" s="181">
        <v>2862830</v>
      </c>
      <c r="H26" s="68">
        <f t="shared" si="1"/>
        <v>1.0479807626894762</v>
      </c>
      <c r="I26" s="181">
        <v>3635440</v>
      </c>
      <c r="J26" s="68">
        <f t="shared" si="2"/>
        <v>1.3308059451353482</v>
      </c>
      <c r="K26" s="27"/>
    </row>
    <row r="27" spans="1:11" ht="9.1999999999999993" customHeight="1" x14ac:dyDescent="0.15">
      <c r="A27" s="32" t="s">
        <v>21</v>
      </c>
      <c r="B27" s="181">
        <v>267986</v>
      </c>
      <c r="C27" s="68">
        <f t="shared" si="3"/>
        <v>0.65782445498851394</v>
      </c>
      <c r="D27" s="181">
        <v>430186</v>
      </c>
      <c r="E27" s="68">
        <f t="shared" si="0"/>
        <v>1.0559763233664776</v>
      </c>
      <c r="F27" s="330"/>
      <c r="G27" s="181">
        <v>2089971</v>
      </c>
      <c r="H27" s="68">
        <f t="shared" si="1"/>
        <v>0.76506443015438819</v>
      </c>
      <c r="I27" s="181">
        <v>3001946</v>
      </c>
      <c r="J27" s="68">
        <f t="shared" si="2"/>
        <v>1.0989062077149609</v>
      </c>
      <c r="K27" s="27"/>
    </row>
    <row r="28" spans="1:11" ht="9.1999999999999993" customHeight="1" x14ac:dyDescent="0.15">
      <c r="A28" s="32" t="s">
        <v>22</v>
      </c>
      <c r="B28" s="181">
        <v>147805</v>
      </c>
      <c r="C28" s="68">
        <f t="shared" si="3"/>
        <v>0.36281650373369251</v>
      </c>
      <c r="D28" s="181">
        <v>272790</v>
      </c>
      <c r="E28" s="68">
        <f t="shared" si="0"/>
        <v>0.66961681982012766</v>
      </c>
      <c r="F28" s="330"/>
      <c r="G28" s="181">
        <v>1184042</v>
      </c>
      <c r="H28" s="68">
        <f t="shared" si="1"/>
        <v>0.43343587925806731</v>
      </c>
      <c r="I28" s="181">
        <v>2098851</v>
      </c>
      <c r="J28" s="68">
        <f t="shared" si="2"/>
        <v>0.76831508393846981</v>
      </c>
      <c r="K28" s="27"/>
    </row>
    <row r="29" spans="1:11" ht="9.1999999999999993" customHeight="1" thickBot="1" x14ac:dyDescent="0.2">
      <c r="A29" s="95" t="s">
        <v>197</v>
      </c>
      <c r="B29" s="232">
        <v>81871</v>
      </c>
      <c r="C29" s="96">
        <f t="shared" si="3"/>
        <v>0.20096850564717794</v>
      </c>
      <c r="D29" s="232">
        <v>151810</v>
      </c>
      <c r="E29" s="96">
        <f t="shared" si="0"/>
        <v>0.37264756558852447</v>
      </c>
      <c r="F29" s="330"/>
      <c r="G29" s="232">
        <v>550137</v>
      </c>
      <c r="H29" s="96">
        <f t="shared" si="1"/>
        <v>0.20138568928078174</v>
      </c>
      <c r="I29" s="232">
        <v>1361116</v>
      </c>
      <c r="J29" s="96">
        <f t="shared" si="2"/>
        <v>0.4982564049520401</v>
      </c>
      <c r="K29" s="27"/>
    </row>
    <row r="30" spans="1:11" ht="9.1999999999999993" customHeight="1" x14ac:dyDescent="0.15">
      <c r="A30" s="80" t="s">
        <v>2</v>
      </c>
      <c r="B30" s="87">
        <v>19775274</v>
      </c>
      <c r="C30" s="85">
        <f t="shared" si="3"/>
        <v>48.542307588077477</v>
      </c>
      <c r="D30" s="87">
        <v>20962950</v>
      </c>
      <c r="E30" s="85">
        <f t="shared" si="0"/>
        <v>51.457692411922515</v>
      </c>
      <c r="F30" s="330"/>
      <c r="G30" s="87">
        <v>134639644</v>
      </c>
      <c r="H30" s="85">
        <f t="shared" si="1"/>
        <v>49.2868094882894</v>
      </c>
      <c r="I30" s="87">
        <v>138536172</v>
      </c>
      <c r="J30" s="85">
        <f t="shared" si="2"/>
        <v>50.713190511710593</v>
      </c>
      <c r="K30" s="27"/>
    </row>
    <row r="31" spans="1:11" ht="10.5" customHeight="1" x14ac:dyDescent="0.15">
      <c r="A31" s="395" t="s">
        <v>578</v>
      </c>
      <c r="B31" s="398"/>
      <c r="C31" s="398"/>
      <c r="D31" s="398"/>
      <c r="E31" s="398"/>
      <c r="F31" s="398"/>
      <c r="G31" s="398"/>
      <c r="H31" s="398"/>
      <c r="I31" s="398"/>
      <c r="J31" s="398"/>
      <c r="K31" s="27"/>
    </row>
    <row r="32" spans="1:11" ht="18" customHeight="1" x14ac:dyDescent="0.15">
      <c r="A32" s="392"/>
      <c r="B32" s="392"/>
      <c r="C32" s="392"/>
      <c r="D32" s="392"/>
      <c r="E32" s="392"/>
      <c r="F32" s="392"/>
      <c r="G32" s="392"/>
      <c r="H32" s="392"/>
      <c r="I32" s="392"/>
      <c r="J32" s="392"/>
    </row>
  </sheetData>
  <mergeCells count="9">
    <mergeCell ref="A1:J1"/>
    <mergeCell ref="A3:J3"/>
    <mergeCell ref="A32:J32"/>
    <mergeCell ref="A31:J31"/>
    <mergeCell ref="G6:J6"/>
    <mergeCell ref="A4:J4"/>
    <mergeCell ref="A2:J2"/>
    <mergeCell ref="A5:J5"/>
    <mergeCell ref="B6:E6"/>
  </mergeCells>
  <phoneticPr fontId="3" type="noConversion"/>
  <pageMargins left="1.05" right="1.05" top="0.5" bottom="0.25" header="0" footer="0"/>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43</vt:i4>
      </vt:variant>
    </vt:vector>
  </HeadingPairs>
  <TitlesOfParts>
    <vt:vector size="86" baseType="lpstr">
      <vt:lpstr>1.Nativity</vt:lpstr>
      <vt:lpstr>2.ChangeNativity</vt:lpstr>
      <vt:lpstr>3.Region</vt:lpstr>
      <vt:lpstr>4.Change Region</vt:lpstr>
      <vt:lpstr>5.Origin</vt:lpstr>
      <vt:lpstr>6.Race&amp;Ethnicity</vt:lpstr>
      <vt:lpstr>7.RaceSelf-Id</vt:lpstr>
      <vt:lpstr>8.PdArrival</vt:lpstr>
      <vt:lpstr>9.Sex&amp;Age</vt:lpstr>
      <vt:lpstr>9a.Age-Sex Pyramids</vt:lpstr>
      <vt:lpstr>10.MedianAge</vt:lpstr>
      <vt:lpstr>11.State</vt:lpstr>
      <vt:lpstr>12.ChangeStateShare</vt:lpstr>
      <vt:lpstr>13. StatebyBirth#</vt:lpstr>
      <vt:lpstr>13a.StatebyBirth%</vt:lpstr>
      <vt:lpstr>14.MarStat</vt:lpstr>
      <vt:lpstr>15.Births</vt:lpstr>
      <vt:lpstr>16.UnmarriedBirth</vt:lpstr>
      <vt:lpstr>17.HouseholdType(p)</vt:lpstr>
      <vt:lpstr>18.HouseholdType(hhld)</vt:lpstr>
      <vt:lpstr>19.FamilySize</vt:lpstr>
      <vt:lpstr>20.HouseholderType</vt:lpstr>
      <vt:lpstr>21.English</vt:lpstr>
      <vt:lpstr>22.Eng.DateofArr.</vt:lpstr>
      <vt:lpstr>23.EducAttain</vt:lpstr>
      <vt:lpstr>24.SchoolEnrollment</vt:lpstr>
      <vt:lpstr>25.Dropout</vt:lpstr>
      <vt:lpstr>26.CollegeEnrollment</vt:lpstr>
      <vt:lpstr>27.Occupation</vt:lpstr>
      <vt:lpstr>28.Det.Occupation</vt:lpstr>
      <vt:lpstr>29.Industry</vt:lpstr>
      <vt:lpstr>30.Det.Industry</vt:lpstr>
      <vt:lpstr>31.Earnings</vt:lpstr>
      <vt:lpstr>32.MedEarnings</vt:lpstr>
      <vt:lpstr>33.FTYREarnings</vt:lpstr>
      <vt:lpstr>34.FTYRMedEarnings</vt:lpstr>
      <vt:lpstr>35.HHldIncDist</vt:lpstr>
      <vt:lpstr>36.MedHHInc</vt:lpstr>
      <vt:lpstr>37.Poverty</vt:lpstr>
      <vt:lpstr>38.HealthInsurance</vt:lpstr>
      <vt:lpstr>39.Public v Private Health</vt:lpstr>
      <vt:lpstr>40.Homeownership</vt:lpstr>
      <vt:lpstr>41.FBHomeownership</vt:lpstr>
      <vt:lpstr>'1.Nativity'!Print_Area</vt:lpstr>
      <vt:lpstr>'10.MedianAge'!Print_Area</vt:lpstr>
      <vt:lpstr>'11.State'!Print_Area</vt:lpstr>
      <vt:lpstr>'12.ChangeStateShare'!Print_Area</vt:lpstr>
      <vt:lpstr>'13. StatebyBirth#'!Print_Area</vt:lpstr>
      <vt:lpstr>'13a.StatebyBirth%'!Print_Area</vt:lpstr>
      <vt:lpstr>'14.MarStat'!Print_Area</vt:lpstr>
      <vt:lpstr>'15.Births'!Print_Area</vt:lpstr>
      <vt:lpstr>'16.UnmarriedBirth'!Print_Area</vt:lpstr>
      <vt:lpstr>'17.HouseholdType(p)'!Print_Area</vt:lpstr>
      <vt:lpstr>'18.HouseholdType(hhld)'!Print_Area</vt:lpstr>
      <vt:lpstr>'19.FamilySize'!Print_Area</vt:lpstr>
      <vt:lpstr>'2.ChangeNativity'!Print_Area</vt:lpstr>
      <vt:lpstr>'20.HouseholderType'!Print_Area</vt:lpstr>
      <vt:lpstr>'21.English'!Print_Area</vt:lpstr>
      <vt:lpstr>'22.Eng.DateofArr.'!Print_Area</vt:lpstr>
      <vt:lpstr>'23.EducAttain'!Print_Area</vt:lpstr>
      <vt:lpstr>'24.SchoolEnrollment'!Print_Area</vt:lpstr>
      <vt:lpstr>'25.Dropout'!Print_Area</vt:lpstr>
      <vt:lpstr>'26.CollegeEnrollment'!Print_Area</vt:lpstr>
      <vt:lpstr>'27.Occupation'!Print_Area</vt:lpstr>
      <vt:lpstr>'28.Det.Occupation'!Print_Area</vt:lpstr>
      <vt:lpstr>'29.Industry'!Print_Area</vt:lpstr>
      <vt:lpstr>'3.Region'!Print_Area</vt:lpstr>
      <vt:lpstr>'30.Det.Industry'!Print_Area</vt:lpstr>
      <vt:lpstr>'31.Earnings'!Print_Area</vt:lpstr>
      <vt:lpstr>'32.MedEarnings'!Print_Area</vt:lpstr>
      <vt:lpstr>'33.FTYREarnings'!Print_Area</vt:lpstr>
      <vt:lpstr>'34.FTYRMedEarnings'!Print_Area</vt:lpstr>
      <vt:lpstr>'35.HHldIncDist'!Print_Area</vt:lpstr>
      <vt:lpstr>'36.MedHHInc'!Print_Area</vt:lpstr>
      <vt:lpstr>'37.Poverty'!Print_Area</vt:lpstr>
      <vt:lpstr>'38.HealthInsurance'!Print_Area</vt:lpstr>
      <vt:lpstr>'39.Public v Private Health'!Print_Area</vt:lpstr>
      <vt:lpstr>'4.Change Region'!Print_Area</vt:lpstr>
      <vt:lpstr>'40.Homeownership'!Print_Area</vt:lpstr>
      <vt:lpstr>'41.FBHomeownership'!Print_Area</vt:lpstr>
      <vt:lpstr>'5.Origin'!Print_Area</vt:lpstr>
      <vt:lpstr>'6.Race&amp;Ethnicity'!Print_Area</vt:lpstr>
      <vt:lpstr>'7.RaceSelf-Id'!Print_Area</vt:lpstr>
      <vt:lpstr>'8.PdArrival'!Print_Area</vt:lpstr>
      <vt:lpstr>'9.Sex&amp;Age'!Print_Area</vt:lpstr>
      <vt:lpstr>'9a.Age-Sex Pyramids'!Print_Area</vt:lpstr>
    </vt:vector>
  </TitlesOfParts>
  <Company>Pew Hispanic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rfry</dc:creator>
  <cp:lastModifiedBy>Anna Brown</cp:lastModifiedBy>
  <cp:lastPrinted>2014-04-03T20:43:30Z</cp:lastPrinted>
  <dcterms:created xsi:type="dcterms:W3CDTF">2006-09-05T16:50:23Z</dcterms:created>
  <dcterms:modified xsi:type="dcterms:W3CDTF">2014-04-14T19:38:26Z</dcterms:modified>
</cp:coreProperties>
</file>