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drawings/drawing12.xml" ContentType="application/vnd.openxmlformats-officedocument.drawingml.chartshapes+xml"/>
  <Override PartName="/xl/charts/chart2.xml" ContentType="application/vnd.openxmlformats-officedocument.drawingml.chart+xml"/>
  <Override PartName="/xl/drawings/drawing13.xml" ContentType="application/vnd.openxmlformats-officedocument.drawingml.chartshapes+xml"/>
  <Override PartName="/xl/charts/chart3.xml" ContentType="application/vnd.openxmlformats-officedocument.drawingml.chart+xml"/>
  <Override PartName="/xl/drawings/drawing14.xml" ContentType="application/vnd.openxmlformats-officedocument.drawingml.chartshapes+xml"/>
  <Override PartName="/xl/charts/chart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870" yWindow="780" windowWidth="11670" windowHeight="10740" tabRatio="851" firstSheet="30" activeTab="38"/>
  </bookViews>
  <sheets>
    <sheet name="1.Race&amp;Ethnicity" sheetId="57" r:id="rId1"/>
    <sheet name="2.ChangeRace&amp;Ethnicity" sheetId="56" r:id="rId2"/>
    <sheet name="3.RaceHispanic" sheetId="50" r:id="rId3"/>
    <sheet name="4.Nativity" sheetId="37" r:id="rId4"/>
    <sheet name="5.ChangeNativity" sheetId="46" r:id="rId5"/>
    <sheet name="6.HispanicOrigin" sheetId="5" r:id="rId6"/>
    <sheet name="7.CountryofOrigin&amp;Nativity" sheetId="6" r:id="rId7"/>
    <sheet name="8.Ethnicity,Sex&amp;Age" sheetId="7" r:id="rId8"/>
    <sheet name="9.MedianAge" sheetId="8" r:id="rId9"/>
    <sheet name="10.Nativity,Sex&amp;Age" sheetId="58" r:id="rId10"/>
    <sheet name="10a.Nativity,Gender&amp;Age" sheetId="59" r:id="rId11"/>
    <sheet name="11.Births" sheetId="60" r:id="rId12"/>
    <sheet name="12.UnmarriedBirths" sheetId="61" r:id="rId13"/>
    <sheet name="13.State" sheetId="62" r:id="rId14"/>
    <sheet name="14.ChangeStateShare" sheetId="63" r:id="rId15"/>
    <sheet name="15.StateShare" sheetId="64" r:id="rId16"/>
    <sheet name="16.Marstat" sheetId="44" r:id="rId17"/>
    <sheet name="17.HouseholdType" sheetId="66" r:id="rId18"/>
    <sheet name="18.FamilySize" sheetId="68" r:id="rId19"/>
    <sheet name="19.HouseholderType" sheetId="69" r:id="rId20"/>
    <sheet name="20.English" sheetId="70" r:id="rId21"/>
    <sheet name="21.FBEnglish" sheetId="72" r:id="rId22"/>
    <sheet name="22.EducAttain" sheetId="73" r:id="rId23"/>
    <sheet name="23.FBEducAttain" sheetId="74" r:id="rId24"/>
    <sheet name="24.SchoolEnrollment" sheetId="75" r:id="rId25"/>
    <sheet name="25.Dropouts" sheetId="76" r:id="rId26"/>
    <sheet name="26.CollegeEnrollment" sheetId="77" r:id="rId27"/>
    <sheet name="27.Occupation" sheetId="47" r:id="rId28"/>
    <sheet name="28.Det.Occupation" sheetId="90" r:id="rId29"/>
    <sheet name="29.Industry" sheetId="89" r:id="rId30"/>
    <sheet name="30.Det.Industry" sheetId="91" r:id="rId31"/>
    <sheet name="31.Earnings" sheetId="78" r:id="rId32"/>
    <sheet name="32.MedEarnings" sheetId="79" r:id="rId33"/>
    <sheet name="33.FTYREarnings" sheetId="80" r:id="rId34"/>
    <sheet name="34.FTYRMedEarnings" sheetId="81" r:id="rId35"/>
    <sheet name="35.HHldIncDist" sheetId="82" r:id="rId36"/>
    <sheet name="36.MedHHldInc" sheetId="83" r:id="rId37"/>
    <sheet name="37.Poverty" sheetId="84" r:id="rId38"/>
    <sheet name="38. Welfare income" sheetId="98" r:id="rId39"/>
    <sheet name="39. Food stamp recipiency" sheetId="96" r:id="rId40"/>
    <sheet name="40.HealthInsurance" sheetId="85" r:id="rId41"/>
    <sheet name="41. Public vs. Private Health" sheetId="97" r:id="rId42"/>
    <sheet name="42.Homeownership" sheetId="87" r:id="rId43"/>
    <sheet name="43.FBHomeownership" sheetId="88" r:id="rId44"/>
  </sheets>
  <definedNames>
    <definedName name="_xlnm.Print_Area" localSheetId="0">'1.Race&amp;Ethnicity'!$A$1:$E$17</definedName>
    <definedName name="_xlnm.Print_Area" localSheetId="9">'10.Nativity,Sex&amp;Age'!$A$1:$K$32</definedName>
    <definedName name="_xlnm.Print_Area" localSheetId="10">'10a.Nativity,Gender&amp;Age'!$A$1:$L$45</definedName>
    <definedName name="_xlnm.Print_Area" localSheetId="11">'11.Births'!$A$1:$D$17</definedName>
    <definedName name="_xlnm.Print_Area" localSheetId="12">'12.UnmarriedBirths'!$A$1:$D$18</definedName>
    <definedName name="_xlnm.Print_Area" localSheetId="13">'13.State'!$A$1:$D$65</definedName>
    <definedName name="_xlnm.Print_Area" localSheetId="14">'14.ChangeStateShare'!$A$1:$E$65</definedName>
    <definedName name="_xlnm.Print_Area" localSheetId="15">'15.StateShare'!$A$1:$D$22</definedName>
    <definedName name="_xlnm.Print_Area" localSheetId="16">'16.Marstat'!$A$1:$G$27</definedName>
    <definedName name="_xlnm.Print_Area" localSheetId="17">'17.HouseholdType'!$A$1:$F$28</definedName>
    <definedName name="_xlnm.Print_Area" localSheetId="18">'18.FamilySize'!$A$1:$E$27</definedName>
    <definedName name="_xlnm.Print_Area" localSheetId="19">'19.HouseholderType'!$A$1:$E$27</definedName>
    <definedName name="_xlnm.Print_Area" localSheetId="1">'2.ChangeRace&amp;Ethnicity'!$A$1:$F$17</definedName>
    <definedName name="_xlnm.Print_Area" localSheetId="20">'20.English'!$A$1:$J$29</definedName>
    <definedName name="_xlnm.Print_Area" localSheetId="21">'21.FBEnglish'!$A$1:$J$22</definedName>
    <definedName name="_xlnm.Print_Area" localSheetId="22">'22.EducAttain'!$A$1:$G$27</definedName>
    <definedName name="_xlnm.Print_Area" localSheetId="23">'23.FBEducAttain'!$A$1:$E$15</definedName>
    <definedName name="_xlnm.Print_Area" localSheetId="24">'24.SchoolEnrollment'!$A$1:$F$29</definedName>
    <definedName name="_xlnm.Print_Area" localSheetId="25">'25.Dropouts'!$A$1:$F$18</definedName>
    <definedName name="_xlnm.Print_Area" localSheetId="26">'26.CollegeEnrollment'!$A$1:$F$29</definedName>
    <definedName name="_xlnm.Print_Area" localSheetId="27">'27.Occupation'!$A$1:$J$45</definedName>
    <definedName name="_xlnm.Print_Area" localSheetId="28">'28.Det.Occupation'!$A$1:$J$65</definedName>
    <definedName name="_xlnm.Print_Area" localSheetId="29">'29.Industry'!$A$1:$J$41</definedName>
    <definedName name="_xlnm.Print_Area" localSheetId="2">'3.RaceHispanic'!$A$1:$I$18</definedName>
    <definedName name="_xlnm.Print_Area" localSheetId="30">'30.Det.Industry'!$A$1:$J$49</definedName>
    <definedName name="_xlnm.Print_Area" localSheetId="31">'31.Earnings'!$A$1:$E$27</definedName>
    <definedName name="_xlnm.Print_Area" localSheetId="32">'32.MedEarnings'!$A$1:$B$17</definedName>
    <definedName name="_xlnm.Print_Area" localSheetId="33">'33.FTYREarnings'!$A$1:$E$27</definedName>
    <definedName name="_xlnm.Print_Area" localSheetId="34">'34.FTYRMedEarnings'!$A$1:$B$17</definedName>
    <definedName name="_xlnm.Print_Area" localSheetId="35">'35.HHldIncDist'!$A$1:$G$28</definedName>
    <definedName name="_xlnm.Print_Area" localSheetId="36">'36.MedHHldInc'!$A$1:$B$17</definedName>
    <definedName name="_xlnm.Print_Area" localSheetId="37">'37.Poverty'!$A$1:$E$29</definedName>
    <definedName name="_xlnm.Print_Area" localSheetId="38">'38. Welfare income'!$A$1:$G$15</definedName>
    <definedName name="_xlnm.Print_Area" localSheetId="39">'39. Food stamp recipiency'!$A$1:$H$15</definedName>
    <definedName name="_xlnm.Print_Area" localSheetId="3">'4.Nativity'!$A$1:$E$13</definedName>
    <definedName name="_xlnm.Print_Area" localSheetId="40">'40.HealthInsurance'!$A$1:$E$29</definedName>
    <definedName name="_xlnm.Print_Area" localSheetId="41">'41. Public vs. Private Health'!$A$1:$H$28</definedName>
    <definedName name="_xlnm.Print_Area" localSheetId="42">'42.Homeownership'!$A$1:$H$18</definedName>
    <definedName name="_xlnm.Print_Area" localSheetId="43">'43.FBHomeownership'!$A$1:$D$14</definedName>
    <definedName name="_xlnm.Print_Area" localSheetId="4">'5.ChangeNativity'!$A$1:$F$11</definedName>
    <definedName name="_xlnm.Print_Area" localSheetId="5">'6.HispanicOrigin'!$A$1:$C$34</definedName>
    <definedName name="_xlnm.Print_Area" localSheetId="6">'7.CountryofOrigin&amp;Nativity'!$A$1:$F$35</definedName>
    <definedName name="_xlnm.Print_Area" localSheetId="7">'8.Ethnicity,Sex&amp;Age'!$A$1:$K$32</definedName>
    <definedName name="_xlnm.Print_Area" localSheetId="8">'9.MedianAge'!$A$1:$D$17</definedName>
  </definedNames>
  <calcPr calcId="145621"/>
</workbook>
</file>

<file path=xl/calcChain.xml><?xml version="1.0" encoding="utf-8"?>
<calcChain xmlns="http://schemas.openxmlformats.org/spreadsheetml/2006/main">
  <c r="D8" i="63" l="1"/>
  <c r="E8" i="63" s="1"/>
  <c r="F16" i="6"/>
  <c r="F12" i="6"/>
  <c r="F25" i="97"/>
  <c r="D19" i="82"/>
  <c r="B19" i="82"/>
  <c r="C19" i="82"/>
  <c r="E19" i="82"/>
  <c r="F19" i="82"/>
  <c r="B20" i="82"/>
  <c r="C20" i="82"/>
  <c r="D20" i="82"/>
  <c r="E20" i="82"/>
  <c r="F20" i="82"/>
  <c r="B21" i="82"/>
  <c r="C21" i="82"/>
  <c r="D21" i="82"/>
  <c r="E21" i="82"/>
  <c r="F21" i="82"/>
  <c r="B22" i="82"/>
  <c r="C22" i="82"/>
  <c r="D22" i="82"/>
  <c r="E22" i="82"/>
  <c r="F22" i="82"/>
  <c r="B23" i="82"/>
  <c r="C23" i="82"/>
  <c r="D23" i="82"/>
  <c r="E23" i="82"/>
  <c r="F23" i="82"/>
  <c r="B24" i="82"/>
  <c r="C24" i="82"/>
  <c r="D24" i="82"/>
  <c r="E24" i="82"/>
  <c r="F24" i="82"/>
  <c r="B25" i="82"/>
  <c r="C25" i="82"/>
  <c r="D25" i="82"/>
  <c r="E25" i="82"/>
  <c r="F25" i="82"/>
  <c r="C18" i="82"/>
  <c r="D18" i="82"/>
  <c r="E18" i="82"/>
  <c r="F18" i="82"/>
  <c r="B18" i="82"/>
  <c r="C8" i="89"/>
  <c r="D8" i="89"/>
  <c r="E8" i="89"/>
  <c r="F8" i="89"/>
  <c r="G8" i="89"/>
  <c r="H8" i="89"/>
  <c r="I8" i="89"/>
  <c r="J8" i="89"/>
  <c r="C9" i="89"/>
  <c r="D9" i="89"/>
  <c r="E9" i="89"/>
  <c r="F9" i="89"/>
  <c r="G9" i="89"/>
  <c r="H9" i="89"/>
  <c r="I9" i="89"/>
  <c r="J9" i="89"/>
  <c r="C10" i="89"/>
  <c r="D10" i="89"/>
  <c r="E10" i="89"/>
  <c r="F10" i="89"/>
  <c r="G10" i="89"/>
  <c r="H10" i="89"/>
  <c r="I10" i="89"/>
  <c r="J10" i="89"/>
  <c r="C11" i="89"/>
  <c r="D11" i="89"/>
  <c r="E11" i="89"/>
  <c r="F11" i="89"/>
  <c r="G11" i="89"/>
  <c r="H11" i="89"/>
  <c r="I11" i="89"/>
  <c r="J11" i="89"/>
  <c r="C12" i="89"/>
  <c r="D12" i="89"/>
  <c r="E12" i="89"/>
  <c r="F12" i="89"/>
  <c r="G12" i="89"/>
  <c r="H12" i="89"/>
  <c r="I12" i="89"/>
  <c r="J12" i="89"/>
  <c r="C13" i="89"/>
  <c r="D13" i="89"/>
  <c r="E13" i="89"/>
  <c r="F13" i="89"/>
  <c r="G13" i="89"/>
  <c r="H13" i="89"/>
  <c r="I13" i="89"/>
  <c r="J13" i="89"/>
  <c r="C14" i="89"/>
  <c r="D14" i="89"/>
  <c r="E14" i="89"/>
  <c r="F14" i="89"/>
  <c r="G14" i="89"/>
  <c r="H14" i="89"/>
  <c r="I14" i="89"/>
  <c r="J14" i="89"/>
  <c r="C15" i="89"/>
  <c r="D15" i="89"/>
  <c r="E15" i="89"/>
  <c r="F15" i="89"/>
  <c r="G15" i="89"/>
  <c r="H15" i="89"/>
  <c r="I15" i="89"/>
  <c r="J15" i="89"/>
  <c r="C16" i="89"/>
  <c r="D16" i="89"/>
  <c r="E16" i="89"/>
  <c r="F16" i="89"/>
  <c r="G16" i="89"/>
  <c r="H16" i="89"/>
  <c r="I16" i="89"/>
  <c r="J16" i="89"/>
  <c r="C17" i="89"/>
  <c r="D17" i="89"/>
  <c r="E17" i="89"/>
  <c r="F17" i="89"/>
  <c r="G17" i="89"/>
  <c r="H17" i="89"/>
  <c r="I17" i="89"/>
  <c r="J17" i="89"/>
  <c r="C18" i="89"/>
  <c r="D18" i="89"/>
  <c r="E18" i="89"/>
  <c r="F18" i="89"/>
  <c r="G18" i="89"/>
  <c r="H18" i="89"/>
  <c r="I18" i="89"/>
  <c r="J18" i="89"/>
  <c r="C19" i="89"/>
  <c r="D19" i="89"/>
  <c r="E19" i="89"/>
  <c r="F19" i="89"/>
  <c r="G19" i="89"/>
  <c r="H19" i="89"/>
  <c r="I19" i="89"/>
  <c r="J19" i="89"/>
  <c r="C20" i="89"/>
  <c r="D20" i="89"/>
  <c r="E20" i="89"/>
  <c r="F20" i="89"/>
  <c r="G20" i="89"/>
  <c r="H20" i="89"/>
  <c r="I20" i="89"/>
  <c r="J20" i="89"/>
  <c r="C21" i="89"/>
  <c r="D21" i="89"/>
  <c r="E21" i="89"/>
  <c r="F21" i="89"/>
  <c r="G21" i="89"/>
  <c r="H21" i="89"/>
  <c r="I21" i="89"/>
  <c r="J21" i="89"/>
  <c r="C22" i="89"/>
  <c r="D22" i="89"/>
  <c r="E22" i="89"/>
  <c r="F22" i="89"/>
  <c r="G22" i="89"/>
  <c r="H22" i="89"/>
  <c r="I22" i="89"/>
  <c r="J22" i="89"/>
  <c r="B21" i="89"/>
  <c r="B20" i="89"/>
  <c r="B19" i="89"/>
  <c r="B18" i="89"/>
  <c r="B17" i="89"/>
  <c r="B16" i="89"/>
  <c r="B15" i="89"/>
  <c r="B14" i="89"/>
  <c r="B13" i="89"/>
  <c r="B12" i="89"/>
  <c r="B11" i="89"/>
  <c r="B10" i="89"/>
  <c r="B9" i="89"/>
  <c r="B8" i="89"/>
  <c r="B30" i="91"/>
  <c r="C30" i="91"/>
  <c r="D30" i="91"/>
  <c r="E30" i="91"/>
  <c r="F30" i="91"/>
  <c r="G30" i="91"/>
  <c r="H30" i="91"/>
  <c r="I30" i="91"/>
  <c r="J30" i="91"/>
  <c r="B31" i="91"/>
  <c r="C31" i="91"/>
  <c r="D31" i="91"/>
  <c r="E31" i="91"/>
  <c r="F31" i="91"/>
  <c r="G31" i="91"/>
  <c r="H31" i="91"/>
  <c r="I31" i="91"/>
  <c r="J31" i="91"/>
  <c r="B32" i="91"/>
  <c r="C32" i="91"/>
  <c r="D32" i="91"/>
  <c r="E32" i="91"/>
  <c r="F32" i="91"/>
  <c r="G32" i="91"/>
  <c r="H32" i="91"/>
  <c r="I32" i="91"/>
  <c r="J32" i="91"/>
  <c r="B33" i="91"/>
  <c r="C33" i="91"/>
  <c r="D33" i="91"/>
  <c r="E33" i="91"/>
  <c r="F33" i="91"/>
  <c r="G33" i="91"/>
  <c r="H33" i="91"/>
  <c r="I33" i="91"/>
  <c r="J33" i="91"/>
  <c r="B34" i="91"/>
  <c r="C34" i="91"/>
  <c r="D34" i="91"/>
  <c r="E34" i="91"/>
  <c r="F34" i="91"/>
  <c r="G34" i="91"/>
  <c r="H34" i="91"/>
  <c r="I34" i="91"/>
  <c r="J34" i="91"/>
  <c r="B35" i="91"/>
  <c r="C35" i="91"/>
  <c r="D35" i="91"/>
  <c r="E35" i="91"/>
  <c r="F35" i="91"/>
  <c r="G35" i="91"/>
  <c r="H35" i="91"/>
  <c r="I35" i="91"/>
  <c r="J35" i="91"/>
  <c r="B36" i="91"/>
  <c r="C36" i="91"/>
  <c r="D36" i="91"/>
  <c r="E36" i="91"/>
  <c r="F36" i="91"/>
  <c r="G36" i="91"/>
  <c r="H36" i="91"/>
  <c r="I36" i="91"/>
  <c r="J36" i="91"/>
  <c r="B37" i="91"/>
  <c r="C37" i="91"/>
  <c r="D37" i="91"/>
  <c r="E37" i="91"/>
  <c r="F37" i="91"/>
  <c r="G37" i="91"/>
  <c r="H37" i="91"/>
  <c r="I37" i="91"/>
  <c r="J37" i="91"/>
  <c r="B38" i="91"/>
  <c r="C38" i="91"/>
  <c r="D38" i="91"/>
  <c r="E38" i="91"/>
  <c r="F38" i="91"/>
  <c r="G38" i="91"/>
  <c r="H38" i="91"/>
  <c r="I38" i="91"/>
  <c r="J38" i="91"/>
  <c r="B39" i="91"/>
  <c r="C39" i="91"/>
  <c r="D39" i="91"/>
  <c r="E39" i="91"/>
  <c r="F39" i="91"/>
  <c r="G39" i="91"/>
  <c r="H39" i="91"/>
  <c r="I39" i="91"/>
  <c r="J39" i="91"/>
  <c r="B40" i="91"/>
  <c r="C40" i="91"/>
  <c r="D40" i="91"/>
  <c r="E40" i="91"/>
  <c r="F40" i="91"/>
  <c r="G40" i="91"/>
  <c r="H40" i="91"/>
  <c r="I40" i="91"/>
  <c r="J40" i="91"/>
  <c r="B41" i="91"/>
  <c r="C41" i="91"/>
  <c r="D41" i="91"/>
  <c r="E41" i="91"/>
  <c r="F41" i="91"/>
  <c r="G41" i="91"/>
  <c r="H41" i="91"/>
  <c r="I41" i="91"/>
  <c r="J41" i="91"/>
  <c r="B42" i="91"/>
  <c r="C42" i="91"/>
  <c r="D42" i="91"/>
  <c r="E42" i="91"/>
  <c r="F42" i="91"/>
  <c r="G42" i="91"/>
  <c r="H42" i="91"/>
  <c r="I42" i="91"/>
  <c r="J42" i="91"/>
  <c r="B43" i="91"/>
  <c r="C43" i="91"/>
  <c r="D43" i="91"/>
  <c r="E43" i="91"/>
  <c r="F43" i="91"/>
  <c r="G43" i="91"/>
  <c r="H43" i="91"/>
  <c r="I43" i="91"/>
  <c r="J43" i="91"/>
  <c r="B44" i="91"/>
  <c r="C44" i="91"/>
  <c r="D44" i="91"/>
  <c r="E44" i="91"/>
  <c r="F44" i="91"/>
  <c r="G44" i="91"/>
  <c r="H44" i="91"/>
  <c r="I44" i="91"/>
  <c r="J44" i="91"/>
  <c r="B45" i="91"/>
  <c r="C45" i="91"/>
  <c r="D45" i="91"/>
  <c r="E45" i="91"/>
  <c r="F45" i="91"/>
  <c r="G45" i="91"/>
  <c r="H45" i="91"/>
  <c r="I45" i="91"/>
  <c r="J45" i="91"/>
  <c r="B46" i="91"/>
  <c r="C46" i="91"/>
  <c r="D46" i="91"/>
  <c r="E46" i="91"/>
  <c r="F46" i="91"/>
  <c r="G46" i="91"/>
  <c r="H46" i="91"/>
  <c r="I46" i="91"/>
  <c r="J46" i="91"/>
  <c r="C29" i="91"/>
  <c r="D29" i="91"/>
  <c r="E29" i="91"/>
  <c r="F29" i="91"/>
  <c r="G29" i="91"/>
  <c r="H29" i="91"/>
  <c r="I29" i="91"/>
  <c r="J29" i="91"/>
  <c r="B29" i="91"/>
  <c r="C8" i="47"/>
  <c r="D8" i="47"/>
  <c r="E8" i="47"/>
  <c r="F8" i="47"/>
  <c r="G8" i="47"/>
  <c r="H8" i="47"/>
  <c r="I8" i="47"/>
  <c r="J8" i="47"/>
  <c r="C9" i="47"/>
  <c r="D9" i="47"/>
  <c r="E9" i="47"/>
  <c r="F9" i="47"/>
  <c r="G9" i="47"/>
  <c r="H9" i="47"/>
  <c r="I9" i="47"/>
  <c r="J9" i="47"/>
  <c r="C10" i="47"/>
  <c r="D10" i="47"/>
  <c r="E10" i="47"/>
  <c r="F10" i="47"/>
  <c r="G10" i="47"/>
  <c r="H10" i="47"/>
  <c r="I10" i="47"/>
  <c r="J10" i="47"/>
  <c r="C11" i="47"/>
  <c r="D11" i="47"/>
  <c r="E11" i="47"/>
  <c r="F11" i="47"/>
  <c r="G11" i="47"/>
  <c r="H11" i="47"/>
  <c r="I11" i="47"/>
  <c r="J11" i="47"/>
  <c r="C12" i="47"/>
  <c r="D12" i="47"/>
  <c r="E12" i="47"/>
  <c r="F12" i="47"/>
  <c r="G12" i="47"/>
  <c r="H12" i="47"/>
  <c r="I12" i="47"/>
  <c r="J12" i="47"/>
  <c r="C13" i="47"/>
  <c r="D13" i="47"/>
  <c r="E13" i="47"/>
  <c r="F13" i="47"/>
  <c r="G13" i="47"/>
  <c r="H13" i="47"/>
  <c r="I13" i="47"/>
  <c r="J13" i="47"/>
  <c r="C14" i="47"/>
  <c r="D14" i="47"/>
  <c r="E14" i="47"/>
  <c r="F14" i="47"/>
  <c r="G14" i="47"/>
  <c r="H14" i="47"/>
  <c r="I14" i="47"/>
  <c r="J14" i="47"/>
  <c r="C15" i="47"/>
  <c r="D15" i="47"/>
  <c r="E15" i="47"/>
  <c r="F15" i="47"/>
  <c r="G15" i="47"/>
  <c r="H15" i="47"/>
  <c r="I15" i="47"/>
  <c r="J15" i="47"/>
  <c r="C16" i="47"/>
  <c r="D16" i="47"/>
  <c r="E16" i="47"/>
  <c r="F16" i="47"/>
  <c r="G16" i="47"/>
  <c r="H16" i="47"/>
  <c r="I16" i="47"/>
  <c r="J16" i="47"/>
  <c r="C17" i="47"/>
  <c r="D17" i="47"/>
  <c r="E17" i="47"/>
  <c r="F17" i="47"/>
  <c r="G17" i="47"/>
  <c r="H17" i="47"/>
  <c r="I17" i="47"/>
  <c r="J17" i="47"/>
  <c r="C18" i="47"/>
  <c r="D18" i="47"/>
  <c r="E18" i="47"/>
  <c r="F18" i="47"/>
  <c r="G18" i="47"/>
  <c r="H18" i="47"/>
  <c r="I18" i="47"/>
  <c r="J18" i="47"/>
  <c r="C19" i="47"/>
  <c r="D19" i="47"/>
  <c r="E19" i="47"/>
  <c r="F19" i="47"/>
  <c r="G19" i="47"/>
  <c r="H19" i="47"/>
  <c r="I19" i="47"/>
  <c r="J19" i="47"/>
  <c r="C20" i="47"/>
  <c r="D20" i="47"/>
  <c r="E20" i="47"/>
  <c r="F20" i="47"/>
  <c r="G20" i="47"/>
  <c r="H20" i="47"/>
  <c r="I20" i="47"/>
  <c r="J20" i="47"/>
  <c r="C21" i="47"/>
  <c r="D21" i="47"/>
  <c r="E21" i="47"/>
  <c r="F21" i="47"/>
  <c r="G21" i="47"/>
  <c r="H21" i="47"/>
  <c r="I21" i="47"/>
  <c r="J21" i="47"/>
  <c r="C22" i="47"/>
  <c r="D22" i="47"/>
  <c r="E22" i="47"/>
  <c r="F22" i="47"/>
  <c r="G22" i="47"/>
  <c r="H22" i="47"/>
  <c r="I22" i="47"/>
  <c r="J22" i="47"/>
  <c r="C23" i="47"/>
  <c r="D23" i="47"/>
  <c r="E23" i="47"/>
  <c r="F23" i="47"/>
  <c r="G23" i="47"/>
  <c r="H23" i="47"/>
  <c r="I23" i="47"/>
  <c r="J23" i="47"/>
  <c r="C24" i="47"/>
  <c r="C27" i="47" s="1"/>
  <c r="D24" i="47"/>
  <c r="E24" i="47"/>
  <c r="E27" i="47" s="1"/>
  <c r="F24" i="47"/>
  <c r="G24" i="47"/>
  <c r="G27" i="47" s="1"/>
  <c r="H24" i="47"/>
  <c r="I24" i="47"/>
  <c r="I27" i="47" s="1"/>
  <c r="J24" i="47"/>
  <c r="B23" i="47"/>
  <c r="B22" i="47"/>
  <c r="B21" i="47"/>
  <c r="B20" i="47"/>
  <c r="B19" i="47"/>
  <c r="B18" i="47"/>
  <c r="B17" i="47"/>
  <c r="B16" i="47"/>
  <c r="B15" i="47"/>
  <c r="B14" i="47"/>
  <c r="B13" i="47"/>
  <c r="B12" i="47"/>
  <c r="B11" i="47"/>
  <c r="B10" i="47"/>
  <c r="B9" i="47"/>
  <c r="B8" i="47"/>
  <c r="B38" i="90"/>
  <c r="C38" i="90"/>
  <c r="D38" i="90"/>
  <c r="E38" i="90"/>
  <c r="F38" i="90"/>
  <c r="G38" i="90"/>
  <c r="H38" i="90"/>
  <c r="I38" i="90"/>
  <c r="J38" i="90"/>
  <c r="B39" i="90"/>
  <c r="C39" i="90"/>
  <c r="D39" i="90"/>
  <c r="E39" i="90"/>
  <c r="F39" i="90"/>
  <c r="G39" i="90"/>
  <c r="H39" i="90"/>
  <c r="I39" i="90"/>
  <c r="J39" i="90"/>
  <c r="B40" i="90"/>
  <c r="C40" i="90"/>
  <c r="D40" i="90"/>
  <c r="E40" i="90"/>
  <c r="F40" i="90"/>
  <c r="G40" i="90"/>
  <c r="H40" i="90"/>
  <c r="I40" i="90"/>
  <c r="J40" i="90"/>
  <c r="B41" i="90"/>
  <c r="C41" i="90"/>
  <c r="D41" i="90"/>
  <c r="E41" i="90"/>
  <c r="F41" i="90"/>
  <c r="G41" i="90"/>
  <c r="H41" i="90"/>
  <c r="I41" i="90"/>
  <c r="J41" i="90"/>
  <c r="B42" i="90"/>
  <c r="C42" i="90"/>
  <c r="D42" i="90"/>
  <c r="E42" i="90"/>
  <c r="F42" i="90"/>
  <c r="G42" i="90"/>
  <c r="H42" i="90"/>
  <c r="I42" i="90"/>
  <c r="J42" i="90"/>
  <c r="B43" i="90"/>
  <c r="C43" i="90"/>
  <c r="D43" i="90"/>
  <c r="E43" i="90"/>
  <c r="F43" i="90"/>
  <c r="G43" i="90"/>
  <c r="H43" i="90"/>
  <c r="I43" i="90"/>
  <c r="J43" i="90"/>
  <c r="B44" i="90"/>
  <c r="C44" i="90"/>
  <c r="D44" i="90"/>
  <c r="E44" i="90"/>
  <c r="F44" i="90"/>
  <c r="G44" i="90"/>
  <c r="H44" i="90"/>
  <c r="I44" i="90"/>
  <c r="J44" i="90"/>
  <c r="B45" i="90"/>
  <c r="C45" i="90"/>
  <c r="D45" i="90"/>
  <c r="E45" i="90"/>
  <c r="F45" i="90"/>
  <c r="G45" i="90"/>
  <c r="H45" i="90"/>
  <c r="I45" i="90"/>
  <c r="J45" i="90"/>
  <c r="B46" i="90"/>
  <c r="C46" i="90"/>
  <c r="D46" i="90"/>
  <c r="E46" i="90"/>
  <c r="F46" i="90"/>
  <c r="G46" i="90"/>
  <c r="H46" i="90"/>
  <c r="I46" i="90"/>
  <c r="J46" i="90"/>
  <c r="B47" i="90"/>
  <c r="C47" i="90"/>
  <c r="D47" i="90"/>
  <c r="E47" i="90"/>
  <c r="F47" i="90"/>
  <c r="G47" i="90"/>
  <c r="H47" i="90"/>
  <c r="I47" i="90"/>
  <c r="J47" i="90"/>
  <c r="B48" i="90"/>
  <c r="C48" i="90"/>
  <c r="D48" i="90"/>
  <c r="E48" i="90"/>
  <c r="F48" i="90"/>
  <c r="G48" i="90"/>
  <c r="H48" i="90"/>
  <c r="I48" i="90"/>
  <c r="J48" i="90"/>
  <c r="B49" i="90"/>
  <c r="C49" i="90"/>
  <c r="D49" i="90"/>
  <c r="E49" i="90"/>
  <c r="F49" i="90"/>
  <c r="G49" i="90"/>
  <c r="H49" i="90"/>
  <c r="I49" i="90"/>
  <c r="J49" i="90"/>
  <c r="B50" i="90"/>
  <c r="C50" i="90"/>
  <c r="D50" i="90"/>
  <c r="E50" i="90"/>
  <c r="F50" i="90"/>
  <c r="G50" i="90"/>
  <c r="H50" i="90"/>
  <c r="I50" i="90"/>
  <c r="J50" i="90"/>
  <c r="B51" i="90"/>
  <c r="C51" i="90"/>
  <c r="D51" i="90"/>
  <c r="E51" i="90"/>
  <c r="F51" i="90"/>
  <c r="G51" i="90"/>
  <c r="H51" i="90"/>
  <c r="I51" i="90"/>
  <c r="J51" i="90"/>
  <c r="B52" i="90"/>
  <c r="C52" i="90"/>
  <c r="D52" i="90"/>
  <c r="E52" i="90"/>
  <c r="F52" i="90"/>
  <c r="G52" i="90"/>
  <c r="H52" i="90"/>
  <c r="I52" i="90"/>
  <c r="J52" i="90"/>
  <c r="B53" i="90"/>
  <c r="C53" i="90"/>
  <c r="D53" i="90"/>
  <c r="E53" i="90"/>
  <c r="F53" i="90"/>
  <c r="G53" i="90"/>
  <c r="H53" i="90"/>
  <c r="I53" i="90"/>
  <c r="J53" i="90"/>
  <c r="B54" i="90"/>
  <c r="C54" i="90"/>
  <c r="D54" i="90"/>
  <c r="E54" i="90"/>
  <c r="F54" i="90"/>
  <c r="G54" i="90"/>
  <c r="H54" i="90"/>
  <c r="I54" i="90"/>
  <c r="J54" i="90"/>
  <c r="B55" i="90"/>
  <c r="C55" i="90"/>
  <c r="D55" i="90"/>
  <c r="E55" i="90"/>
  <c r="F55" i="90"/>
  <c r="G55" i="90"/>
  <c r="H55" i="90"/>
  <c r="I55" i="90"/>
  <c r="J55" i="90"/>
  <c r="B56" i="90"/>
  <c r="C56" i="90"/>
  <c r="D56" i="90"/>
  <c r="E56" i="90"/>
  <c r="F56" i="90"/>
  <c r="G56" i="90"/>
  <c r="H56" i="90"/>
  <c r="I56" i="90"/>
  <c r="J56" i="90"/>
  <c r="B57" i="90"/>
  <c r="C57" i="90"/>
  <c r="D57" i="90"/>
  <c r="E57" i="90"/>
  <c r="F57" i="90"/>
  <c r="G57" i="90"/>
  <c r="I57" i="90"/>
  <c r="J57" i="90"/>
  <c r="B58" i="90"/>
  <c r="C58" i="90"/>
  <c r="D58" i="90"/>
  <c r="E58" i="90"/>
  <c r="F58" i="90"/>
  <c r="G58" i="90"/>
  <c r="H58" i="90"/>
  <c r="I58" i="90"/>
  <c r="J58" i="90"/>
  <c r="B59" i="90"/>
  <c r="C59" i="90"/>
  <c r="D59" i="90"/>
  <c r="E59" i="90"/>
  <c r="F59" i="90"/>
  <c r="G59" i="90"/>
  <c r="H59" i="90"/>
  <c r="I59" i="90"/>
  <c r="J59" i="90"/>
  <c r="B60" i="90"/>
  <c r="C60" i="90"/>
  <c r="D60" i="90"/>
  <c r="E60" i="90"/>
  <c r="F60" i="90"/>
  <c r="G60" i="90"/>
  <c r="H60" i="90"/>
  <c r="I60" i="90"/>
  <c r="J60" i="90"/>
  <c r="B61" i="90"/>
  <c r="C61" i="90"/>
  <c r="D61" i="90"/>
  <c r="E61" i="90"/>
  <c r="F61" i="90"/>
  <c r="G61" i="90"/>
  <c r="H61" i="90"/>
  <c r="I61" i="90"/>
  <c r="J61" i="90"/>
  <c r="B62" i="90"/>
  <c r="C62" i="90"/>
  <c r="D62" i="90"/>
  <c r="E62" i="90"/>
  <c r="F62" i="90"/>
  <c r="G62" i="90"/>
  <c r="H62" i="90"/>
  <c r="I62" i="90"/>
  <c r="J62" i="90"/>
  <c r="C37" i="90"/>
  <c r="D37" i="90"/>
  <c r="E37" i="90"/>
  <c r="F37" i="90"/>
  <c r="G37" i="90"/>
  <c r="H37" i="90"/>
  <c r="I37" i="90"/>
  <c r="J37" i="90"/>
  <c r="B37" i="90"/>
  <c r="D8" i="74"/>
  <c r="D9" i="74"/>
  <c r="D10" i="74"/>
  <c r="D11" i="74"/>
  <c r="D7" i="74"/>
  <c r="B17" i="73"/>
  <c r="B18" i="73"/>
  <c r="C18" i="73"/>
  <c r="D18" i="73"/>
  <c r="E18" i="73"/>
  <c r="F18" i="73"/>
  <c r="B19" i="73"/>
  <c r="C19" i="73"/>
  <c r="D19" i="73"/>
  <c r="E19" i="73"/>
  <c r="F19" i="73"/>
  <c r="B20" i="73"/>
  <c r="C20" i="73"/>
  <c r="D20" i="73"/>
  <c r="E20" i="73"/>
  <c r="F20" i="73"/>
  <c r="B21" i="73"/>
  <c r="C21" i="73"/>
  <c r="D21" i="73"/>
  <c r="E21" i="73"/>
  <c r="F21" i="73"/>
  <c r="B22" i="73"/>
  <c r="C22" i="73"/>
  <c r="D22" i="73"/>
  <c r="E22" i="73"/>
  <c r="F22" i="73"/>
  <c r="B23" i="73"/>
  <c r="C23" i="73"/>
  <c r="D23" i="73"/>
  <c r="E23" i="73"/>
  <c r="F23" i="73"/>
  <c r="B24" i="73"/>
  <c r="C24" i="73"/>
  <c r="D24" i="73"/>
  <c r="E24" i="73"/>
  <c r="F24" i="73"/>
  <c r="C17" i="73"/>
  <c r="D17" i="73"/>
  <c r="E17" i="73"/>
  <c r="F17" i="73"/>
  <c r="G17" i="72"/>
  <c r="H17" i="72"/>
  <c r="I17" i="72"/>
  <c r="G18" i="72"/>
  <c r="H18" i="72"/>
  <c r="I18" i="72"/>
  <c r="G19" i="72"/>
  <c r="H19" i="72"/>
  <c r="I19" i="72"/>
  <c r="G20" i="72"/>
  <c r="H20" i="72"/>
  <c r="I20" i="72"/>
  <c r="H16" i="72"/>
  <c r="I16" i="72"/>
  <c r="G16" i="72"/>
  <c r="B18" i="72"/>
  <c r="C18" i="72"/>
  <c r="D18" i="72"/>
  <c r="B19" i="72"/>
  <c r="C19" i="72"/>
  <c r="D19" i="72"/>
  <c r="B20" i="72"/>
  <c r="C20" i="72"/>
  <c r="D20" i="72"/>
  <c r="C17" i="72"/>
  <c r="D17" i="72"/>
  <c r="B17" i="72"/>
  <c r="G20" i="70"/>
  <c r="H20" i="70"/>
  <c r="I20" i="70"/>
  <c r="G21" i="70"/>
  <c r="H21" i="70"/>
  <c r="I21" i="70"/>
  <c r="G22" i="70"/>
  <c r="H22" i="70"/>
  <c r="I22" i="70"/>
  <c r="G23" i="70"/>
  <c r="H23" i="70"/>
  <c r="I23" i="70"/>
  <c r="G24" i="70"/>
  <c r="H24" i="70"/>
  <c r="I24" i="70"/>
  <c r="G25" i="70"/>
  <c r="H25" i="70"/>
  <c r="I25" i="70"/>
  <c r="G26" i="70"/>
  <c r="H26" i="70"/>
  <c r="I26" i="70"/>
  <c r="H19" i="70"/>
  <c r="I19" i="70"/>
  <c r="G19" i="70"/>
  <c r="B20" i="70"/>
  <c r="C20" i="70"/>
  <c r="D20" i="70"/>
  <c r="B21" i="70"/>
  <c r="C21" i="70"/>
  <c r="D21" i="70"/>
  <c r="B22" i="70"/>
  <c r="C22" i="70"/>
  <c r="D22" i="70"/>
  <c r="B23" i="70"/>
  <c r="C23" i="70"/>
  <c r="D23" i="70"/>
  <c r="B24" i="70"/>
  <c r="C24" i="70"/>
  <c r="D24" i="70"/>
  <c r="B25" i="70"/>
  <c r="C25" i="70"/>
  <c r="D25" i="70"/>
  <c r="B26" i="70"/>
  <c r="C26" i="70"/>
  <c r="D26" i="70"/>
  <c r="C19" i="70"/>
  <c r="D19" i="70"/>
  <c r="B19" i="70"/>
  <c r="B18" i="69"/>
  <c r="C18" i="69"/>
  <c r="D18" i="69"/>
  <c r="B19" i="69"/>
  <c r="C19" i="69"/>
  <c r="D19" i="69"/>
  <c r="B20" i="69"/>
  <c r="C20" i="69"/>
  <c r="D20" i="69"/>
  <c r="B21" i="69"/>
  <c r="C21" i="69"/>
  <c r="D21" i="69"/>
  <c r="B22" i="69"/>
  <c r="C22" i="69"/>
  <c r="D22" i="69"/>
  <c r="B23" i="69"/>
  <c r="C23" i="69"/>
  <c r="D23" i="69"/>
  <c r="B24" i="69"/>
  <c r="C24" i="69"/>
  <c r="D24" i="69"/>
  <c r="C17" i="69"/>
  <c r="D17" i="69"/>
  <c r="B17" i="69"/>
  <c r="B18" i="68"/>
  <c r="C18" i="68"/>
  <c r="D18" i="68"/>
  <c r="B19" i="68"/>
  <c r="C19" i="68"/>
  <c r="D19" i="68"/>
  <c r="B20" i="68"/>
  <c r="C20" i="68"/>
  <c r="D20" i="68"/>
  <c r="B21" i="68"/>
  <c r="C21" i="68"/>
  <c r="D21" i="68"/>
  <c r="B22" i="68"/>
  <c r="C22" i="68"/>
  <c r="D22" i="68"/>
  <c r="B23" i="68"/>
  <c r="C23" i="68"/>
  <c r="D23" i="68"/>
  <c r="B24" i="68"/>
  <c r="C24" i="68"/>
  <c r="D24" i="68"/>
  <c r="C17" i="68"/>
  <c r="D17" i="68"/>
  <c r="B17" i="68"/>
  <c r="B25" i="66"/>
  <c r="C25" i="66"/>
  <c r="D25" i="66"/>
  <c r="E25" i="66"/>
  <c r="B19" i="66"/>
  <c r="C19" i="66"/>
  <c r="D19" i="66"/>
  <c r="E19" i="66"/>
  <c r="B20" i="66"/>
  <c r="C20" i="66"/>
  <c r="D20" i="66"/>
  <c r="E20" i="66"/>
  <c r="B21" i="66"/>
  <c r="C21" i="66"/>
  <c r="D21" i="66"/>
  <c r="E21" i="66"/>
  <c r="B22" i="66"/>
  <c r="C22" i="66"/>
  <c r="D22" i="66"/>
  <c r="E22" i="66"/>
  <c r="B23" i="66"/>
  <c r="C23" i="66"/>
  <c r="D23" i="66"/>
  <c r="E23" i="66"/>
  <c r="B24" i="66"/>
  <c r="C24" i="66"/>
  <c r="D24" i="66"/>
  <c r="E24" i="66"/>
  <c r="C18" i="66"/>
  <c r="D18" i="66"/>
  <c r="E18" i="66"/>
  <c r="B18" i="66"/>
  <c r="I42" i="47" l="1"/>
  <c r="G42" i="47"/>
  <c r="E42" i="47"/>
  <c r="C42" i="47"/>
  <c r="I41" i="47"/>
  <c r="G41" i="47"/>
  <c r="E41" i="47"/>
  <c r="C41" i="47"/>
  <c r="I40" i="47"/>
  <c r="G40" i="47"/>
  <c r="E40" i="47"/>
  <c r="C40" i="47"/>
  <c r="I39" i="47"/>
  <c r="G39" i="47"/>
  <c r="E39" i="47"/>
  <c r="C39" i="47"/>
  <c r="I38" i="47"/>
  <c r="G38" i="47"/>
  <c r="E38" i="47"/>
  <c r="C38" i="47"/>
  <c r="I37" i="47"/>
  <c r="G37" i="47"/>
  <c r="E37" i="47"/>
  <c r="C37" i="47"/>
  <c r="I36" i="47"/>
  <c r="G36" i="47"/>
  <c r="E36" i="47"/>
  <c r="C36" i="47"/>
  <c r="I35" i="47"/>
  <c r="G35" i="47"/>
  <c r="E35" i="47"/>
  <c r="C35" i="47"/>
  <c r="I34" i="47"/>
  <c r="G34" i="47"/>
  <c r="E34" i="47"/>
  <c r="C34" i="47"/>
  <c r="I33" i="47"/>
  <c r="G33" i="47"/>
  <c r="E33" i="47"/>
  <c r="C33" i="47"/>
  <c r="I32" i="47"/>
  <c r="G32" i="47"/>
  <c r="E32" i="47"/>
  <c r="C32" i="47"/>
  <c r="I31" i="47"/>
  <c r="G31" i="47"/>
  <c r="E31" i="47"/>
  <c r="C31" i="47"/>
  <c r="I30" i="47"/>
  <c r="G30" i="47"/>
  <c r="E30" i="47"/>
  <c r="C30" i="47"/>
  <c r="I29" i="47"/>
  <c r="G29" i="47"/>
  <c r="E29" i="47"/>
  <c r="C29" i="47"/>
  <c r="I28" i="47"/>
  <c r="G28" i="47"/>
  <c r="E28" i="47"/>
  <c r="C28" i="47"/>
  <c r="B30" i="89"/>
  <c r="B38" i="89"/>
  <c r="I38" i="89"/>
  <c r="G38" i="89"/>
  <c r="E38" i="89"/>
  <c r="C38" i="89"/>
  <c r="I37" i="89"/>
  <c r="G37" i="89"/>
  <c r="E37" i="89"/>
  <c r="C37" i="89"/>
  <c r="I36" i="89"/>
  <c r="G36" i="89"/>
  <c r="E36" i="89"/>
  <c r="C36" i="89"/>
  <c r="I35" i="89"/>
  <c r="G35" i="89"/>
  <c r="E35" i="89"/>
  <c r="C35" i="89"/>
  <c r="I34" i="89"/>
  <c r="G34" i="89"/>
  <c r="E34" i="89"/>
  <c r="C34" i="89"/>
  <c r="I33" i="89"/>
  <c r="G33" i="89"/>
  <c r="E33" i="89"/>
  <c r="C33" i="89"/>
  <c r="I32" i="89"/>
  <c r="G32" i="89"/>
  <c r="E32" i="89"/>
  <c r="C32" i="89"/>
  <c r="I31" i="89"/>
  <c r="G31" i="89"/>
  <c r="E31" i="89"/>
  <c r="C31" i="89"/>
  <c r="I30" i="89"/>
  <c r="G30" i="89"/>
  <c r="E30" i="89"/>
  <c r="C30" i="89"/>
  <c r="I29" i="89"/>
  <c r="G29" i="89"/>
  <c r="E29" i="89"/>
  <c r="C29" i="89"/>
  <c r="I28" i="89"/>
  <c r="G28" i="89"/>
  <c r="E28" i="89"/>
  <c r="C28" i="89"/>
  <c r="I27" i="89"/>
  <c r="G27" i="89"/>
  <c r="E27" i="89"/>
  <c r="C27" i="89"/>
  <c r="I26" i="89"/>
  <c r="G26" i="89"/>
  <c r="E26" i="89"/>
  <c r="C26" i="89"/>
  <c r="I25" i="89"/>
  <c r="G25" i="89"/>
  <c r="E25" i="89"/>
  <c r="C25" i="89"/>
  <c r="J42" i="47"/>
  <c r="H42" i="47"/>
  <c r="F42" i="47"/>
  <c r="D42" i="47"/>
  <c r="J41" i="47"/>
  <c r="H41" i="47"/>
  <c r="F41" i="47"/>
  <c r="D41" i="47"/>
  <c r="J40" i="47"/>
  <c r="H40" i="47"/>
  <c r="F40" i="47"/>
  <c r="D40" i="47"/>
  <c r="J39" i="47"/>
  <c r="H39" i="47"/>
  <c r="F39" i="47"/>
  <c r="D39" i="47"/>
  <c r="J38" i="47"/>
  <c r="H38" i="47"/>
  <c r="F38" i="47"/>
  <c r="D38" i="47"/>
  <c r="J37" i="47"/>
  <c r="H37" i="47"/>
  <c r="F37" i="47"/>
  <c r="D37" i="47"/>
  <c r="J36" i="47"/>
  <c r="H36" i="47"/>
  <c r="F36" i="47"/>
  <c r="D36" i="47"/>
  <c r="J35" i="47"/>
  <c r="H35" i="47"/>
  <c r="F35" i="47"/>
  <c r="D35" i="47"/>
  <c r="J34" i="47"/>
  <c r="H34" i="47"/>
  <c r="F34" i="47"/>
  <c r="D34" i="47"/>
  <c r="J33" i="47"/>
  <c r="H33" i="47"/>
  <c r="F33" i="47"/>
  <c r="D33" i="47"/>
  <c r="J32" i="47"/>
  <c r="H32" i="47"/>
  <c r="F32" i="47"/>
  <c r="D32" i="47"/>
  <c r="J31" i="47"/>
  <c r="H31" i="47"/>
  <c r="F31" i="47"/>
  <c r="D31" i="47"/>
  <c r="J30" i="47"/>
  <c r="H30" i="47"/>
  <c r="F30" i="47"/>
  <c r="D30" i="47"/>
  <c r="J29" i="47"/>
  <c r="H29" i="47"/>
  <c r="F29" i="47"/>
  <c r="D29" i="47"/>
  <c r="J28" i="47"/>
  <c r="H28" i="47"/>
  <c r="F28" i="47"/>
  <c r="D28" i="47"/>
  <c r="J27" i="47"/>
  <c r="H27" i="47"/>
  <c r="F27" i="47"/>
  <c r="D27" i="47"/>
  <c r="B22" i="89"/>
  <c r="B28" i="89" s="1"/>
  <c r="J38" i="89"/>
  <c r="H38" i="89"/>
  <c r="F38" i="89"/>
  <c r="D38" i="89"/>
  <c r="J37" i="89"/>
  <c r="H37" i="89"/>
  <c r="F37" i="89"/>
  <c r="D37" i="89"/>
  <c r="J36" i="89"/>
  <c r="H36" i="89"/>
  <c r="F36" i="89"/>
  <c r="D36" i="89"/>
  <c r="J35" i="89"/>
  <c r="H35" i="89"/>
  <c r="F35" i="89"/>
  <c r="D35" i="89"/>
  <c r="J34" i="89"/>
  <c r="H34" i="89"/>
  <c r="F34" i="89"/>
  <c r="D34" i="89"/>
  <c r="J33" i="89"/>
  <c r="H33" i="89"/>
  <c r="F33" i="89"/>
  <c r="D33" i="89"/>
  <c r="J32" i="89"/>
  <c r="H32" i="89"/>
  <c r="F32" i="89"/>
  <c r="D32" i="89"/>
  <c r="J31" i="89"/>
  <c r="H31" i="89"/>
  <c r="F31" i="89"/>
  <c r="D31" i="89"/>
  <c r="J30" i="89"/>
  <c r="H30" i="89"/>
  <c r="F30" i="89"/>
  <c r="D30" i="89"/>
  <c r="J29" i="89"/>
  <c r="H29" i="89"/>
  <c r="F29" i="89"/>
  <c r="D29" i="89"/>
  <c r="J28" i="89"/>
  <c r="H28" i="89"/>
  <c r="F28" i="89"/>
  <c r="D28" i="89"/>
  <c r="J27" i="89"/>
  <c r="H27" i="89"/>
  <c r="F27" i="89"/>
  <c r="D27" i="89"/>
  <c r="J26" i="89"/>
  <c r="H26" i="89"/>
  <c r="F26" i="89"/>
  <c r="D26" i="89"/>
  <c r="J25" i="89"/>
  <c r="H25" i="89"/>
  <c r="F25" i="89"/>
  <c r="D25" i="89"/>
  <c r="B27" i="89"/>
  <c r="B29" i="89"/>
  <c r="B31" i="89"/>
  <c r="B33" i="89"/>
  <c r="B35" i="89"/>
  <c r="B37" i="89"/>
  <c r="B24" i="47"/>
  <c r="B29" i="47" s="1"/>
  <c r="B25" i="89"/>
  <c r="D9" i="62"/>
  <c r="D10" i="62"/>
  <c r="D11" i="62"/>
  <c r="D12" i="62"/>
  <c r="D13" i="62"/>
  <c r="D14" i="62"/>
  <c r="D15" i="62"/>
  <c r="D16" i="62"/>
  <c r="D17" i="62"/>
  <c r="D19" i="62"/>
  <c r="D20" i="62"/>
  <c r="D21" i="62"/>
  <c r="D22" i="62"/>
  <c r="D23" i="62"/>
  <c r="D24" i="62"/>
  <c r="D25" i="62"/>
  <c r="D26" i="62"/>
  <c r="D27" i="62"/>
  <c r="D28" i="62"/>
  <c r="D30" i="62"/>
  <c r="D31" i="62"/>
  <c r="D32" i="62"/>
  <c r="D33" i="62"/>
  <c r="D34" i="62"/>
  <c r="D35" i="62"/>
  <c r="D36" i="62"/>
  <c r="D37" i="62"/>
  <c r="D38" i="62"/>
  <c r="D39" i="62"/>
  <c r="D41" i="62"/>
  <c r="D42" i="62"/>
  <c r="D43" i="62"/>
  <c r="D44" i="62"/>
  <c r="D45" i="62"/>
  <c r="D46" i="62"/>
  <c r="D47" i="62"/>
  <c r="D48" i="62"/>
  <c r="D49" i="62"/>
  <c r="D50" i="62"/>
  <c r="D52" i="62"/>
  <c r="D53" i="62"/>
  <c r="D54" i="62"/>
  <c r="D55" i="62"/>
  <c r="D56" i="62"/>
  <c r="D57" i="62"/>
  <c r="D58" i="62"/>
  <c r="D59" i="62"/>
  <c r="D60" i="62"/>
  <c r="D61" i="62"/>
  <c r="D62" i="62"/>
  <c r="D63" i="62"/>
  <c r="D8" i="62"/>
  <c r="D9" i="61"/>
  <c r="D10" i="61"/>
  <c r="D11" i="61"/>
  <c r="D12" i="61"/>
  <c r="D13" i="61"/>
  <c r="D14" i="61"/>
  <c r="D15" i="61"/>
  <c r="D8" i="61"/>
  <c r="F9" i="6"/>
  <c r="F10" i="6"/>
  <c r="F11" i="6"/>
  <c r="F13" i="6"/>
  <c r="F14" i="6"/>
  <c r="F15" i="6"/>
  <c r="F17" i="6"/>
  <c r="F18" i="6"/>
  <c r="F19" i="6"/>
  <c r="F20" i="6"/>
  <c r="F21" i="6"/>
  <c r="F22" i="6"/>
  <c r="F23" i="6"/>
  <c r="F24" i="6"/>
  <c r="F25" i="6"/>
  <c r="F26" i="6"/>
  <c r="F27" i="6"/>
  <c r="F28" i="6"/>
  <c r="F29" i="6"/>
  <c r="F30" i="6"/>
  <c r="F31" i="6"/>
  <c r="F8" i="6"/>
  <c r="D9" i="63"/>
  <c r="E9" i="63" s="1"/>
  <c r="D10" i="63"/>
  <c r="E10" i="63" s="1"/>
  <c r="D11" i="63"/>
  <c r="E11" i="63" s="1"/>
  <c r="D12" i="63"/>
  <c r="E12" i="63" s="1"/>
  <c r="D13" i="63"/>
  <c r="E13" i="63" s="1"/>
  <c r="D14" i="63"/>
  <c r="E14" i="63" s="1"/>
  <c r="D15" i="63"/>
  <c r="E15" i="63" s="1"/>
  <c r="D16" i="63"/>
  <c r="E16" i="63" s="1"/>
  <c r="D17" i="63"/>
  <c r="E17" i="63" s="1"/>
  <c r="D19" i="63"/>
  <c r="E19" i="63" s="1"/>
  <c r="D20" i="63"/>
  <c r="E20" i="63" s="1"/>
  <c r="D21" i="63"/>
  <c r="E21" i="63" s="1"/>
  <c r="D22" i="63"/>
  <c r="E22" i="63" s="1"/>
  <c r="D23" i="63"/>
  <c r="E23" i="63" s="1"/>
  <c r="D24" i="63"/>
  <c r="E24" i="63" s="1"/>
  <c r="D25" i="63"/>
  <c r="E25" i="63" s="1"/>
  <c r="D26" i="63"/>
  <c r="E26" i="63" s="1"/>
  <c r="D27" i="63"/>
  <c r="E27" i="63" s="1"/>
  <c r="D28" i="63"/>
  <c r="E28" i="63" s="1"/>
  <c r="D30" i="63"/>
  <c r="E30" i="63" s="1"/>
  <c r="D31" i="63"/>
  <c r="E31" i="63" s="1"/>
  <c r="D32" i="63"/>
  <c r="E32" i="63" s="1"/>
  <c r="D33" i="63"/>
  <c r="E33" i="63" s="1"/>
  <c r="D34" i="63"/>
  <c r="E34" i="63" s="1"/>
  <c r="D35" i="63"/>
  <c r="E35" i="63" s="1"/>
  <c r="D36" i="63"/>
  <c r="E36" i="63" s="1"/>
  <c r="D37" i="63"/>
  <c r="E37" i="63" s="1"/>
  <c r="D38" i="63"/>
  <c r="E38" i="63" s="1"/>
  <c r="D39" i="63"/>
  <c r="E39" i="63" s="1"/>
  <c r="D41" i="63"/>
  <c r="E41" i="63" s="1"/>
  <c r="D42" i="63"/>
  <c r="E42" i="63" s="1"/>
  <c r="D43" i="63"/>
  <c r="E43" i="63" s="1"/>
  <c r="D44" i="63"/>
  <c r="E44" i="63" s="1"/>
  <c r="D45" i="63"/>
  <c r="E45" i="63" s="1"/>
  <c r="D46" i="63"/>
  <c r="E46" i="63" s="1"/>
  <c r="D47" i="63"/>
  <c r="E47" i="63" s="1"/>
  <c r="D48" i="63"/>
  <c r="E48" i="63" s="1"/>
  <c r="D49" i="63"/>
  <c r="E49" i="63" s="1"/>
  <c r="D50" i="63"/>
  <c r="E50" i="63" s="1"/>
  <c r="D52" i="63"/>
  <c r="E52" i="63" s="1"/>
  <c r="D53" i="63"/>
  <c r="E53" i="63" s="1"/>
  <c r="D54" i="63"/>
  <c r="E54" i="63" s="1"/>
  <c r="D55" i="63"/>
  <c r="E55" i="63" s="1"/>
  <c r="D56" i="63"/>
  <c r="E56" i="63" s="1"/>
  <c r="D57" i="63"/>
  <c r="E57" i="63" s="1"/>
  <c r="D58" i="63"/>
  <c r="E58" i="63" s="1"/>
  <c r="D59" i="63"/>
  <c r="E59" i="63" s="1"/>
  <c r="D60" i="63"/>
  <c r="E60" i="63" s="1"/>
  <c r="D61" i="63"/>
  <c r="E61" i="63" s="1"/>
  <c r="D62" i="63"/>
  <c r="E62" i="63" s="1"/>
  <c r="D63" i="63"/>
  <c r="E63" i="63" s="1"/>
  <c r="D8" i="64"/>
  <c r="D10" i="64"/>
  <c r="D11" i="64"/>
  <c r="D12" i="64"/>
  <c r="D13" i="64"/>
  <c r="D14" i="64"/>
  <c r="D16" i="64"/>
  <c r="D17" i="64"/>
  <c r="D19" i="64"/>
  <c r="I16" i="50"/>
  <c r="I15" i="50"/>
  <c r="I14" i="50"/>
  <c r="I13" i="50"/>
  <c r="I12" i="50"/>
  <c r="I11" i="50"/>
  <c r="I10" i="50"/>
  <c r="I9" i="50"/>
  <c r="I8" i="50"/>
  <c r="F16" i="50"/>
  <c r="F15" i="50"/>
  <c r="F14" i="50"/>
  <c r="F13" i="50"/>
  <c r="F12" i="50"/>
  <c r="F11" i="50"/>
  <c r="F10" i="50"/>
  <c r="F9" i="50"/>
  <c r="F8" i="50"/>
  <c r="C8" i="50"/>
  <c r="C9" i="50"/>
  <c r="C10" i="50"/>
  <c r="C11" i="50"/>
  <c r="C12" i="50"/>
  <c r="C13" i="50"/>
  <c r="C14" i="50"/>
  <c r="C15" i="50"/>
  <c r="C16" i="50"/>
  <c r="M29" i="91"/>
  <c r="N29" i="91"/>
  <c r="O29" i="91"/>
  <c r="P29" i="91"/>
  <c r="Q29" i="91"/>
  <c r="R29" i="91"/>
  <c r="S29" i="91"/>
  <c r="T29" i="91"/>
  <c r="M30" i="91"/>
  <c r="N30" i="91"/>
  <c r="O30" i="91"/>
  <c r="P30" i="91"/>
  <c r="Q30" i="91"/>
  <c r="R30" i="91"/>
  <c r="S30" i="91"/>
  <c r="T30" i="91"/>
  <c r="M31" i="91"/>
  <c r="N31" i="91"/>
  <c r="O31" i="91"/>
  <c r="P31" i="91"/>
  <c r="Q31" i="91"/>
  <c r="R31" i="91"/>
  <c r="S31" i="91"/>
  <c r="T31" i="91"/>
  <c r="M32" i="91"/>
  <c r="N32" i="91"/>
  <c r="O32" i="91"/>
  <c r="P32" i="91"/>
  <c r="Q32" i="91"/>
  <c r="R32" i="91"/>
  <c r="S32" i="91"/>
  <c r="T32" i="91"/>
  <c r="M33" i="91"/>
  <c r="N33" i="91"/>
  <c r="O33" i="91"/>
  <c r="P33" i="91"/>
  <c r="Q33" i="91"/>
  <c r="R33" i="91"/>
  <c r="S33" i="91"/>
  <c r="T33" i="91"/>
  <c r="M34" i="91"/>
  <c r="N34" i="91"/>
  <c r="O34" i="91"/>
  <c r="P34" i="91"/>
  <c r="Q34" i="91"/>
  <c r="R34" i="91"/>
  <c r="S34" i="91"/>
  <c r="T34" i="91"/>
  <c r="M35" i="91"/>
  <c r="N35" i="91"/>
  <c r="O35" i="91"/>
  <c r="P35" i="91"/>
  <c r="Q35" i="91"/>
  <c r="R35" i="91"/>
  <c r="S35" i="91"/>
  <c r="T35" i="91"/>
  <c r="M36" i="91"/>
  <c r="N36" i="91"/>
  <c r="O36" i="91"/>
  <c r="P36" i="91"/>
  <c r="Q36" i="91"/>
  <c r="R36" i="91"/>
  <c r="S36" i="91"/>
  <c r="T36" i="91"/>
  <c r="M37" i="91"/>
  <c r="N37" i="91"/>
  <c r="O37" i="91"/>
  <c r="P37" i="91"/>
  <c r="Q37" i="91"/>
  <c r="R37" i="91"/>
  <c r="S37" i="91"/>
  <c r="T37" i="91"/>
  <c r="M38" i="91"/>
  <c r="N38" i="91"/>
  <c r="O38" i="91"/>
  <c r="P38" i="91"/>
  <c r="Q38" i="91"/>
  <c r="R38" i="91"/>
  <c r="S38" i="91"/>
  <c r="T38" i="91"/>
  <c r="M39" i="91"/>
  <c r="N39" i="91"/>
  <c r="O39" i="91"/>
  <c r="P39" i="91"/>
  <c r="Q39" i="91"/>
  <c r="R39" i="91"/>
  <c r="S39" i="91"/>
  <c r="T39" i="91"/>
  <c r="M44" i="91"/>
  <c r="N44" i="91"/>
  <c r="O44" i="91"/>
  <c r="P44" i="91"/>
  <c r="Q44" i="91"/>
  <c r="R44" i="91"/>
  <c r="S44" i="91"/>
  <c r="T44" i="91"/>
  <c r="M45" i="91"/>
  <c r="N45" i="91"/>
  <c r="O45" i="91"/>
  <c r="P45" i="91"/>
  <c r="Q45" i="91"/>
  <c r="R45" i="91"/>
  <c r="S45" i="91"/>
  <c r="T45" i="91"/>
  <c r="M46" i="91"/>
  <c r="N46" i="91"/>
  <c r="O46" i="91"/>
  <c r="P46" i="91"/>
  <c r="Q46" i="91"/>
  <c r="R46" i="91"/>
  <c r="S46" i="91"/>
  <c r="T46" i="91"/>
  <c r="M47" i="91"/>
  <c r="N47" i="91"/>
  <c r="O47" i="91"/>
  <c r="P47" i="91"/>
  <c r="Q47" i="91"/>
  <c r="R47" i="91"/>
  <c r="S47" i="91"/>
  <c r="T47" i="91"/>
  <c r="M25" i="89"/>
  <c r="N25" i="89"/>
  <c r="O25" i="89"/>
  <c r="P25" i="89"/>
  <c r="Q25" i="89"/>
  <c r="R25" i="89"/>
  <c r="S25" i="89"/>
  <c r="T25" i="89"/>
  <c r="M26" i="89"/>
  <c r="N26" i="89"/>
  <c r="O26" i="89"/>
  <c r="P26" i="89"/>
  <c r="Q26" i="89"/>
  <c r="R26" i="89"/>
  <c r="S26" i="89"/>
  <c r="T26" i="89"/>
  <c r="M27" i="89"/>
  <c r="N27" i="89"/>
  <c r="O27" i="89"/>
  <c r="P27" i="89"/>
  <c r="Q27" i="89"/>
  <c r="R27" i="89"/>
  <c r="S27" i="89"/>
  <c r="T27" i="89"/>
  <c r="M28" i="89"/>
  <c r="N28" i="89"/>
  <c r="O28" i="89"/>
  <c r="P28" i="89"/>
  <c r="Q28" i="89"/>
  <c r="R28" i="89"/>
  <c r="S28" i="89"/>
  <c r="T28" i="89"/>
  <c r="M29" i="89"/>
  <c r="N29" i="89"/>
  <c r="O29" i="89"/>
  <c r="P29" i="89"/>
  <c r="Q29" i="89"/>
  <c r="R29" i="89"/>
  <c r="S29" i="89"/>
  <c r="T29" i="89"/>
  <c r="M30" i="89"/>
  <c r="N30" i="89"/>
  <c r="O30" i="89"/>
  <c r="P30" i="89"/>
  <c r="Q30" i="89"/>
  <c r="R30" i="89"/>
  <c r="S30" i="89"/>
  <c r="T30" i="89"/>
  <c r="M31" i="89"/>
  <c r="N31" i="89"/>
  <c r="O31" i="89"/>
  <c r="P31" i="89"/>
  <c r="Q31" i="89"/>
  <c r="R31" i="89"/>
  <c r="S31" i="89"/>
  <c r="T31" i="89"/>
  <c r="M32" i="89"/>
  <c r="N32" i="89"/>
  <c r="O32" i="89"/>
  <c r="P32" i="89"/>
  <c r="Q32" i="89"/>
  <c r="R32" i="89"/>
  <c r="S32" i="89"/>
  <c r="T32" i="89"/>
  <c r="M33" i="89"/>
  <c r="N33" i="89"/>
  <c r="O33" i="89"/>
  <c r="P33" i="89"/>
  <c r="Q33" i="89"/>
  <c r="R33" i="89"/>
  <c r="S33" i="89"/>
  <c r="T33" i="89"/>
  <c r="M34" i="89"/>
  <c r="N34" i="89"/>
  <c r="O34" i="89"/>
  <c r="P34" i="89"/>
  <c r="Q34" i="89"/>
  <c r="R34" i="89"/>
  <c r="S34" i="89"/>
  <c r="T34" i="89"/>
  <c r="M35" i="89"/>
  <c r="N35" i="89"/>
  <c r="O35" i="89"/>
  <c r="P35" i="89"/>
  <c r="Q35" i="89"/>
  <c r="R35" i="89"/>
  <c r="S35" i="89"/>
  <c r="T35" i="89"/>
  <c r="M36" i="89"/>
  <c r="N36" i="89"/>
  <c r="O36" i="89"/>
  <c r="P36" i="89"/>
  <c r="Q36" i="89"/>
  <c r="R36" i="89"/>
  <c r="S36" i="89"/>
  <c r="T36" i="89"/>
  <c r="M37" i="89"/>
  <c r="N37" i="89"/>
  <c r="O37" i="89"/>
  <c r="P37" i="89"/>
  <c r="Q37" i="89"/>
  <c r="R37" i="89"/>
  <c r="S37" i="89"/>
  <c r="T37" i="89"/>
  <c r="M38" i="89"/>
  <c r="N38" i="89"/>
  <c r="O38" i="89"/>
  <c r="P38" i="89"/>
  <c r="Q38" i="89"/>
  <c r="R38" i="89"/>
  <c r="S38" i="89"/>
  <c r="T38" i="89"/>
  <c r="M39" i="89"/>
  <c r="N39" i="89"/>
  <c r="O39" i="89"/>
  <c r="P39" i="89"/>
  <c r="Q39" i="89"/>
  <c r="R39" i="89"/>
  <c r="S39" i="89"/>
  <c r="T39" i="89"/>
  <c r="M37" i="90"/>
  <c r="N37" i="90"/>
  <c r="O37" i="90"/>
  <c r="P37" i="90"/>
  <c r="Q37" i="90"/>
  <c r="R37" i="90"/>
  <c r="S37" i="90"/>
  <c r="T37" i="90"/>
  <c r="M38" i="90"/>
  <c r="N38" i="90"/>
  <c r="O38" i="90"/>
  <c r="P38" i="90"/>
  <c r="Q38" i="90"/>
  <c r="R38" i="90"/>
  <c r="S38" i="90"/>
  <c r="T38" i="90"/>
  <c r="M39" i="90"/>
  <c r="N39" i="90"/>
  <c r="O39" i="90"/>
  <c r="P39" i="90"/>
  <c r="Q39" i="90"/>
  <c r="R39" i="90"/>
  <c r="S39" i="90"/>
  <c r="T39" i="90"/>
  <c r="M40" i="90"/>
  <c r="N40" i="90"/>
  <c r="O40" i="90"/>
  <c r="P40" i="90"/>
  <c r="Q40" i="90"/>
  <c r="R40" i="90"/>
  <c r="S40" i="90"/>
  <c r="T40" i="90"/>
  <c r="M41" i="90"/>
  <c r="N41" i="90"/>
  <c r="O41" i="90"/>
  <c r="P41" i="90"/>
  <c r="Q41" i="90"/>
  <c r="R41" i="90"/>
  <c r="S41" i="90"/>
  <c r="T41" i="90"/>
  <c r="M42" i="90"/>
  <c r="N42" i="90"/>
  <c r="O42" i="90"/>
  <c r="P42" i="90"/>
  <c r="Q42" i="90"/>
  <c r="R42" i="90"/>
  <c r="S42" i="90"/>
  <c r="T42" i="90"/>
  <c r="M43" i="90"/>
  <c r="N43" i="90"/>
  <c r="O43" i="90"/>
  <c r="P43" i="90"/>
  <c r="Q43" i="90"/>
  <c r="R43" i="90"/>
  <c r="S43" i="90"/>
  <c r="T43" i="90"/>
  <c r="M44" i="90"/>
  <c r="N44" i="90"/>
  <c r="O44" i="90"/>
  <c r="P44" i="90"/>
  <c r="Q44" i="90"/>
  <c r="R44" i="90"/>
  <c r="S44" i="90"/>
  <c r="T44" i="90"/>
  <c r="M45" i="90"/>
  <c r="N45" i="90"/>
  <c r="O45" i="90"/>
  <c r="P45" i="90"/>
  <c r="Q45" i="90"/>
  <c r="R45" i="90"/>
  <c r="S45" i="90"/>
  <c r="T45" i="90"/>
  <c r="M46" i="90"/>
  <c r="N46" i="90"/>
  <c r="O46" i="90"/>
  <c r="P46" i="90"/>
  <c r="Q46" i="90"/>
  <c r="R46" i="90"/>
  <c r="S46" i="90"/>
  <c r="T46" i="90"/>
  <c r="M47" i="90"/>
  <c r="N47" i="90"/>
  <c r="O47" i="90"/>
  <c r="P47" i="90"/>
  <c r="Q47" i="90"/>
  <c r="R47" i="90"/>
  <c r="S47" i="90"/>
  <c r="T47" i="90"/>
  <c r="M48" i="90"/>
  <c r="N48" i="90"/>
  <c r="O48" i="90"/>
  <c r="P48" i="90"/>
  <c r="Q48" i="90"/>
  <c r="R48" i="90"/>
  <c r="S48" i="90"/>
  <c r="T48" i="90"/>
  <c r="M49" i="90"/>
  <c r="N49" i="90"/>
  <c r="O49" i="90"/>
  <c r="P49" i="90"/>
  <c r="Q49" i="90"/>
  <c r="R49" i="90"/>
  <c r="S49" i="90"/>
  <c r="T49" i="90"/>
  <c r="M60" i="90"/>
  <c r="N60" i="90"/>
  <c r="O60" i="90"/>
  <c r="P60" i="90"/>
  <c r="Q60" i="90"/>
  <c r="R60" i="90"/>
  <c r="S60" i="90"/>
  <c r="T60" i="90"/>
  <c r="M61" i="90"/>
  <c r="N61" i="90"/>
  <c r="O61" i="90"/>
  <c r="P61" i="90"/>
  <c r="Q61" i="90"/>
  <c r="R61" i="90"/>
  <c r="S61" i="90"/>
  <c r="T61" i="90"/>
  <c r="M62" i="90"/>
  <c r="N62" i="90"/>
  <c r="O62" i="90"/>
  <c r="P62" i="90"/>
  <c r="Q62" i="90"/>
  <c r="R62" i="90"/>
  <c r="S62" i="90"/>
  <c r="T62" i="90"/>
  <c r="M63" i="90"/>
  <c r="N63" i="90"/>
  <c r="O63" i="90"/>
  <c r="P63" i="90"/>
  <c r="Q63" i="90"/>
  <c r="R63" i="90"/>
  <c r="S63" i="90"/>
  <c r="T63" i="90"/>
  <c r="M27" i="47"/>
  <c r="N27" i="47"/>
  <c r="O27" i="47"/>
  <c r="P27" i="47"/>
  <c r="Q27" i="47"/>
  <c r="R27" i="47"/>
  <c r="S27" i="47"/>
  <c r="T27" i="47"/>
  <c r="M28" i="47"/>
  <c r="N28" i="47"/>
  <c r="O28" i="47"/>
  <c r="P28" i="47"/>
  <c r="Q28" i="47"/>
  <c r="R28" i="47"/>
  <c r="S28" i="47"/>
  <c r="T28" i="47"/>
  <c r="M29" i="47"/>
  <c r="N29" i="47"/>
  <c r="O29" i="47"/>
  <c r="P29" i="47"/>
  <c r="Q29" i="47"/>
  <c r="R29" i="47"/>
  <c r="S29" i="47"/>
  <c r="T29" i="47"/>
  <c r="M30" i="47"/>
  <c r="N30" i="47"/>
  <c r="O30" i="47"/>
  <c r="P30" i="47"/>
  <c r="Q30" i="47"/>
  <c r="R30" i="47"/>
  <c r="S30" i="47"/>
  <c r="T30" i="47"/>
  <c r="M31" i="47"/>
  <c r="N31" i="47"/>
  <c r="O31" i="47"/>
  <c r="P31" i="47"/>
  <c r="Q31" i="47"/>
  <c r="R31" i="47"/>
  <c r="S31" i="47"/>
  <c r="T31" i="47"/>
  <c r="M32" i="47"/>
  <c r="N32" i="47"/>
  <c r="O32" i="47"/>
  <c r="P32" i="47"/>
  <c r="Q32" i="47"/>
  <c r="R32" i="47"/>
  <c r="S32" i="47"/>
  <c r="T32" i="47"/>
  <c r="M33" i="47"/>
  <c r="N33" i="47"/>
  <c r="O33" i="47"/>
  <c r="P33" i="47"/>
  <c r="Q33" i="47"/>
  <c r="R33" i="47"/>
  <c r="S33" i="47"/>
  <c r="T33" i="47"/>
  <c r="M34" i="47"/>
  <c r="N34" i="47"/>
  <c r="O34" i="47"/>
  <c r="P34" i="47"/>
  <c r="Q34" i="47"/>
  <c r="R34" i="47"/>
  <c r="S34" i="47"/>
  <c r="T34" i="47"/>
  <c r="M35" i="47"/>
  <c r="N35" i="47"/>
  <c r="O35" i="47"/>
  <c r="P35" i="47"/>
  <c r="Q35" i="47"/>
  <c r="R35" i="47"/>
  <c r="S35" i="47"/>
  <c r="T35" i="47"/>
  <c r="M36" i="47"/>
  <c r="N36" i="47"/>
  <c r="O36" i="47"/>
  <c r="P36" i="47"/>
  <c r="Q36" i="47"/>
  <c r="R36" i="47"/>
  <c r="S36" i="47"/>
  <c r="T36" i="47"/>
  <c r="M37" i="47"/>
  <c r="N37" i="47"/>
  <c r="O37" i="47"/>
  <c r="P37" i="47"/>
  <c r="Q37" i="47"/>
  <c r="R37" i="47"/>
  <c r="S37" i="47"/>
  <c r="T37" i="47"/>
  <c r="M38" i="47"/>
  <c r="N38" i="47"/>
  <c r="O38" i="47"/>
  <c r="P38" i="47"/>
  <c r="Q38" i="47"/>
  <c r="R38" i="47"/>
  <c r="S38" i="47"/>
  <c r="T38" i="47"/>
  <c r="M39" i="47"/>
  <c r="N39" i="47"/>
  <c r="O39" i="47"/>
  <c r="P39" i="47"/>
  <c r="Q39" i="47"/>
  <c r="R39" i="47"/>
  <c r="S39" i="47"/>
  <c r="T39" i="47"/>
  <c r="M40" i="47"/>
  <c r="N40" i="47"/>
  <c r="O40" i="47"/>
  <c r="P40" i="47"/>
  <c r="Q40" i="47"/>
  <c r="R40" i="47"/>
  <c r="S40" i="47"/>
  <c r="T40" i="47"/>
  <c r="M41" i="47"/>
  <c r="N41" i="47"/>
  <c r="O41" i="47"/>
  <c r="P41" i="47"/>
  <c r="Q41" i="47"/>
  <c r="R41" i="47"/>
  <c r="S41" i="47"/>
  <c r="T41" i="47"/>
  <c r="M42" i="47"/>
  <c r="N42" i="47"/>
  <c r="O42" i="47"/>
  <c r="P42" i="47"/>
  <c r="Q42" i="47"/>
  <c r="R42" i="47"/>
  <c r="S42" i="47"/>
  <c r="T42" i="47"/>
  <c r="M43" i="47"/>
  <c r="N43" i="47"/>
  <c r="O43" i="47"/>
  <c r="P43" i="47"/>
  <c r="Q43" i="47"/>
  <c r="R43" i="47"/>
  <c r="S43" i="47"/>
  <c r="T43" i="47"/>
  <c r="I5" i="37"/>
  <c r="I6" i="37"/>
  <c r="B34" i="89" l="1"/>
  <c r="B26" i="89"/>
  <c r="B36" i="89"/>
  <c r="B32" i="89"/>
  <c r="B40" i="47"/>
  <c r="B36" i="47"/>
  <c r="B32" i="47"/>
  <c r="B28" i="47"/>
  <c r="B39" i="47"/>
  <c r="B35" i="47"/>
  <c r="B31" i="47"/>
  <c r="B27" i="47"/>
  <c r="B42" i="47"/>
  <c r="B38" i="47"/>
  <c r="B34" i="47"/>
  <c r="B30" i="47"/>
  <c r="B41" i="47"/>
  <c r="B37" i="47"/>
  <c r="B33" i="47"/>
</calcChain>
</file>

<file path=xl/sharedStrings.xml><?xml version="1.0" encoding="utf-8"?>
<sst xmlns="http://schemas.openxmlformats.org/spreadsheetml/2006/main" count="1382" uniqueCount="475">
  <si>
    <t>Total</t>
  </si>
  <si>
    <t>Mexican</t>
  </si>
  <si>
    <t>Puerto Rican</t>
  </si>
  <si>
    <t>Cuban</t>
  </si>
  <si>
    <t>Costa Rican</t>
  </si>
  <si>
    <t>Guatemalan</t>
  </si>
  <si>
    <t>Honduran</t>
  </si>
  <si>
    <t>Nicaraguan</t>
  </si>
  <si>
    <t>Panamanian</t>
  </si>
  <si>
    <t>Salvadoran</t>
  </si>
  <si>
    <t>Other Central American</t>
  </si>
  <si>
    <t>Bolivian</t>
  </si>
  <si>
    <t>Chilean</t>
  </si>
  <si>
    <t>Colombian</t>
  </si>
  <si>
    <t>Ecuadorian</t>
  </si>
  <si>
    <t>Paraguayan</t>
  </si>
  <si>
    <t>Peruvian</t>
  </si>
  <si>
    <t>Uruguayan</t>
  </si>
  <si>
    <t>Venezuelan</t>
  </si>
  <si>
    <t>Other South American</t>
  </si>
  <si>
    <t>All Other Spanish/Hispanic/Latino</t>
  </si>
  <si>
    <t>Hispanic</t>
  </si>
  <si>
    <t>5 to 9</t>
  </si>
  <si>
    <t>10 to 14</t>
  </si>
  <si>
    <t>15 to 19</t>
  </si>
  <si>
    <t>20 to 24</t>
  </si>
  <si>
    <t>25 to 29</t>
  </si>
  <si>
    <t>30 to 34</t>
  </si>
  <si>
    <t>35 to 39</t>
  </si>
  <si>
    <t>40 to 44</t>
  </si>
  <si>
    <t>45 to 49</t>
  </si>
  <si>
    <t>50 to 54</t>
  </si>
  <si>
    <t>55 to 59</t>
  </si>
  <si>
    <t>60 to 64</t>
  </si>
  <si>
    <t>65 to 69</t>
  </si>
  <si>
    <t>70 to 74</t>
  </si>
  <si>
    <t>75 to 79</t>
  </si>
  <si>
    <t>80 to 84</t>
  </si>
  <si>
    <t>85 to 89</t>
  </si>
  <si>
    <t>Widowed</t>
  </si>
  <si>
    <t>Divorced</t>
  </si>
  <si>
    <t>Separated</t>
  </si>
  <si>
    <t>Mining</t>
  </si>
  <si>
    <t>Utilities</t>
  </si>
  <si>
    <t>Construction</t>
  </si>
  <si>
    <t>2nd quintile</t>
  </si>
  <si>
    <t>4th quintile</t>
  </si>
  <si>
    <t>Male</t>
  </si>
  <si>
    <t xml:space="preserve">Female </t>
  </si>
  <si>
    <t>Female</t>
  </si>
  <si>
    <t>Married couple</t>
  </si>
  <si>
    <t>Female householder</t>
  </si>
  <si>
    <t>Male householder</t>
  </si>
  <si>
    <t>Before 1990</t>
  </si>
  <si>
    <t>Less than 9th grade</t>
  </si>
  <si>
    <t>9th to 12th grade</t>
  </si>
  <si>
    <t>High school graduate</t>
  </si>
  <si>
    <t>College graduate</t>
  </si>
  <si>
    <t>Less than $20,000</t>
  </si>
  <si>
    <t>$20,000 to $49,999</t>
  </si>
  <si>
    <t>$50,000 or more</t>
  </si>
  <si>
    <t>Share of total change (%)</t>
  </si>
  <si>
    <t>Dominican</t>
  </si>
  <si>
    <t>White alone</t>
  </si>
  <si>
    <t>Black alone</t>
  </si>
  <si>
    <t>Asian alone</t>
  </si>
  <si>
    <t xml:space="preserve">Other </t>
  </si>
  <si>
    <t>Non-family household</t>
  </si>
  <si>
    <t>White alone, not Hispanic</t>
  </si>
  <si>
    <t>Black alone, not Hispanic</t>
  </si>
  <si>
    <t xml:space="preserve">Asian alone, not Hispanic </t>
  </si>
  <si>
    <t xml:space="preserve">Other, not Hispanic </t>
  </si>
  <si>
    <t>Unemployed, no work experience in past five years</t>
  </si>
  <si>
    <t xml:space="preserve">Number </t>
  </si>
  <si>
    <t>Some college</t>
  </si>
  <si>
    <t>Occupation Group</t>
  </si>
  <si>
    <t xml:space="preserve">Management </t>
  </si>
  <si>
    <t xml:space="preserve">Sales </t>
  </si>
  <si>
    <t>Production</t>
  </si>
  <si>
    <t xml:space="preserve">Financial </t>
  </si>
  <si>
    <t>Military</t>
  </si>
  <si>
    <t>1st quintile</t>
  </si>
  <si>
    <t>3rd quintile</t>
  </si>
  <si>
    <t>5th quintile</t>
  </si>
  <si>
    <t xml:space="preserve">      Native born</t>
  </si>
  <si>
    <t xml:space="preserve">      Foreign born</t>
  </si>
  <si>
    <t>Native born</t>
  </si>
  <si>
    <t>Foreign born</t>
  </si>
  <si>
    <t>Percent foreign born</t>
  </si>
  <si>
    <t>Percent of all Hispanics</t>
  </si>
  <si>
    <t>Percent of all white non-Hispanics</t>
  </si>
  <si>
    <t>All</t>
  </si>
  <si>
    <t>90 and older</t>
  </si>
  <si>
    <t>Unmarried</t>
  </si>
  <si>
    <t>Hispanic population</t>
  </si>
  <si>
    <t>Total population</t>
  </si>
  <si>
    <t>Now married</t>
  </si>
  <si>
    <t xml:space="preserve">Never married </t>
  </si>
  <si>
    <t>Younger than 18</t>
  </si>
  <si>
    <t>1990 to 1999</t>
  </si>
  <si>
    <t>Business operations</t>
  </si>
  <si>
    <t xml:space="preserve">Architecture and engineering  </t>
  </si>
  <si>
    <t>Community and social services</t>
  </si>
  <si>
    <t xml:space="preserve">Food preparation and serving </t>
  </si>
  <si>
    <t>Building and grounds cleaning and maintenance</t>
  </si>
  <si>
    <t xml:space="preserve">Office and administrative support </t>
  </si>
  <si>
    <t>Construction trades</t>
  </si>
  <si>
    <t xml:space="preserve">Extraction workers </t>
  </si>
  <si>
    <t>Transportation and material moving</t>
  </si>
  <si>
    <t>Agriculture, forestry, fishing and hunting</t>
  </si>
  <si>
    <t>Wholesale trade</t>
  </si>
  <si>
    <t>Retail trade</t>
  </si>
  <si>
    <t>Transportation and warehousing</t>
  </si>
  <si>
    <t>Information and communications</t>
  </si>
  <si>
    <t>Finance, insurance, real estate, and rental and leasing</t>
  </si>
  <si>
    <t>Professional, scientific, management, administrative, and waste management services</t>
  </si>
  <si>
    <t>Educational, health and social services</t>
  </si>
  <si>
    <t>Arts, entertainment, recreation, accommodations, and food services</t>
  </si>
  <si>
    <t>Other services (except public administration)</t>
  </si>
  <si>
    <t>Public administration</t>
  </si>
  <si>
    <t>Active duty military</t>
  </si>
  <si>
    <t xml:space="preserve">18 to 64 </t>
  </si>
  <si>
    <t>65 and older</t>
  </si>
  <si>
    <t>Owner-occupied</t>
  </si>
  <si>
    <t>Renter-occupied</t>
  </si>
  <si>
    <t xml:space="preserve">Manufacturing - nondurable goods </t>
  </si>
  <si>
    <t>Median earnings ($)</t>
  </si>
  <si>
    <t>Median income ($)</t>
  </si>
  <si>
    <t xml:space="preserve">Percent </t>
  </si>
  <si>
    <t>Only English spoken at home</t>
  </si>
  <si>
    <t>English spoken very well</t>
  </si>
  <si>
    <t>English spoken less than very well</t>
  </si>
  <si>
    <t xml:space="preserve">2000 population </t>
  </si>
  <si>
    <t>Percent, 2000</t>
  </si>
  <si>
    <t xml:space="preserve">Percent, 2000 </t>
  </si>
  <si>
    <t>Hispanic populations are listed in descending order of population size</t>
  </si>
  <si>
    <t>Hispanic populations are listed in descending order of total population size</t>
  </si>
  <si>
    <t xml:space="preserve">Science and engineering </t>
  </si>
  <si>
    <t>Legal, community and social services</t>
  </si>
  <si>
    <t>Construction and extraction</t>
  </si>
  <si>
    <t>Other services</t>
  </si>
  <si>
    <t xml:space="preserve">Manufacturing - durable and nondurable goods </t>
  </si>
  <si>
    <t xml:space="preserve">Business services </t>
  </si>
  <si>
    <t xml:space="preserve">Manufacturing - durable goods </t>
  </si>
  <si>
    <t>Percent of women giving birth in past year</t>
  </si>
  <si>
    <t>Two-person families</t>
  </si>
  <si>
    <t xml:space="preserve">Five-person families or more </t>
  </si>
  <si>
    <t xml:space="preserve">Management and business </t>
  </si>
  <si>
    <t>Education, arts and media</t>
  </si>
  <si>
    <t xml:space="preserve">Health care </t>
  </si>
  <si>
    <t>Cleaning and maintenance</t>
  </si>
  <si>
    <t>Farming, fishing and forestry</t>
  </si>
  <si>
    <t xml:space="preserve">Installation, repair and production </t>
  </si>
  <si>
    <t xml:space="preserve">Life, physical and social sciences </t>
  </si>
  <si>
    <t>Education, training and library</t>
  </si>
  <si>
    <t xml:space="preserve">Arts, design, entertainment, sports and media </t>
  </si>
  <si>
    <t>Health care practitioners and technical</t>
  </si>
  <si>
    <t>Health care support</t>
  </si>
  <si>
    <t xml:space="preserve">Installation, maintenance and repair workers </t>
  </si>
  <si>
    <t>Arts, entertainment, recreation, accommodations and food services</t>
  </si>
  <si>
    <t>Active-duty military</t>
  </si>
  <si>
    <t>Agriculture, forestry, fishing and mining</t>
  </si>
  <si>
    <t>Percent                                            owning home</t>
  </si>
  <si>
    <t>Number of                                                                 homeowners</t>
  </si>
  <si>
    <t>Household heads</t>
  </si>
  <si>
    <t>Three- or four- person families</t>
  </si>
  <si>
    <t>18 and older</t>
  </si>
  <si>
    <t>Younger than 5</t>
  </si>
  <si>
    <t>White</t>
  </si>
  <si>
    <t>Foreign-born</t>
  </si>
  <si>
    <t>Native-born</t>
  </si>
  <si>
    <t xml:space="preserve">Arizona </t>
  </si>
  <si>
    <t xml:space="preserve">California </t>
  </si>
  <si>
    <t xml:space="preserve">Colorado </t>
  </si>
  <si>
    <t xml:space="preserve">Florida </t>
  </si>
  <si>
    <t xml:space="preserve">Georgia </t>
  </si>
  <si>
    <t xml:space="preserve">Illinois </t>
  </si>
  <si>
    <t xml:space="preserve">New Jersey </t>
  </si>
  <si>
    <t xml:space="preserve">New Mexico </t>
  </si>
  <si>
    <t xml:space="preserve">New York </t>
  </si>
  <si>
    <t xml:space="preserve">Texas </t>
  </si>
  <si>
    <t>Number</t>
  </si>
  <si>
    <t>Percent</t>
  </si>
  <si>
    <t>One race</t>
  </si>
  <si>
    <t>Black or African American</t>
  </si>
  <si>
    <t>American Indian and Alaska Native</t>
  </si>
  <si>
    <t>Asian</t>
  </si>
  <si>
    <t>Native Hawaiian and Other Pacific Islander</t>
  </si>
  <si>
    <t>Some Other Race</t>
  </si>
  <si>
    <t>Two or More Races</t>
  </si>
  <si>
    <t xml:space="preserve">Younger than 18 </t>
  </si>
  <si>
    <t>Women giving birth
in past year</t>
  </si>
  <si>
    <t>Share of total births
in past year</t>
  </si>
  <si>
    <t>---</t>
  </si>
  <si>
    <t>Computer and mathematical</t>
  </si>
  <si>
    <t>Protective service</t>
  </si>
  <si>
    <t>Personal care and service</t>
  </si>
  <si>
    <t>California</t>
  </si>
  <si>
    <t>Texas</t>
  </si>
  <si>
    <t>Florida</t>
  </si>
  <si>
    <t>New York</t>
  </si>
  <si>
    <t>Illinois</t>
  </si>
  <si>
    <t>Arizona</t>
  </si>
  <si>
    <t>New Jersey</t>
  </si>
  <si>
    <t>Colorado</t>
  </si>
  <si>
    <t>New Mexico</t>
  </si>
  <si>
    <t>Georgia</t>
  </si>
  <si>
    <t>North Carolina</t>
  </si>
  <si>
    <t>Washington</t>
  </si>
  <si>
    <t>Nevada</t>
  </si>
  <si>
    <t>Pennsylvania</t>
  </si>
  <si>
    <t>Massachusetts</t>
  </si>
  <si>
    <t>Virginia</t>
  </si>
  <si>
    <t>Connecticut</t>
  </si>
  <si>
    <t>Maryland</t>
  </si>
  <si>
    <t>Oregon</t>
  </si>
  <si>
    <t>Michigan</t>
  </si>
  <si>
    <t>Indiana</t>
  </si>
  <si>
    <t>Utah</t>
  </si>
  <si>
    <t>Ohio</t>
  </si>
  <si>
    <t>Wisconsin</t>
  </si>
  <si>
    <t>Oklahoma</t>
  </si>
  <si>
    <t>Kansas</t>
  </si>
  <si>
    <t>Tennessee</t>
  </si>
  <si>
    <t>Minnesota</t>
  </si>
  <si>
    <t>South Carolina</t>
  </si>
  <si>
    <t>Missouri</t>
  </si>
  <si>
    <t>Louisiana</t>
  </si>
  <si>
    <t>Alabama</t>
  </si>
  <si>
    <t>Arkansas</t>
  </si>
  <si>
    <t>Idaho</t>
  </si>
  <si>
    <t>Nebraska</t>
  </si>
  <si>
    <t>Iowa</t>
  </si>
  <si>
    <t>Rhode Island</t>
  </si>
  <si>
    <t>Kentucky</t>
  </si>
  <si>
    <t>Hawaii</t>
  </si>
  <si>
    <t>Mississippi</t>
  </si>
  <si>
    <t>Delaware</t>
  </si>
  <si>
    <t>District of Columbia</t>
  </si>
  <si>
    <t>Wyoming</t>
  </si>
  <si>
    <t>Alaska</t>
  </si>
  <si>
    <t>New Hampshire</t>
  </si>
  <si>
    <t>Montana</t>
  </si>
  <si>
    <t>West Virginia</t>
  </si>
  <si>
    <t>South Dakota</t>
  </si>
  <si>
    <t>Maine</t>
  </si>
  <si>
    <t>North Dakota</t>
  </si>
  <si>
    <t>Vermont</t>
  </si>
  <si>
    <t>Table 1</t>
  </si>
  <si>
    <r>
      <rPr>
        <b/>
        <sz val="5"/>
        <rFont val="Verdana"/>
        <family val="2"/>
      </rPr>
      <t>Note:</t>
    </r>
    <r>
      <rPr>
        <sz val="5"/>
        <rFont val="Verdana"/>
        <family val="2"/>
      </rPr>
      <t xml:space="preserve"> "Other, not Hispanic" includes persons reporting single races not listed separately and persons reporting more than one race</t>
    </r>
  </si>
  <si>
    <t xml:space="preserve"> PEW HISPANIC CENTER</t>
  </si>
  <si>
    <t>Table 2</t>
  </si>
  <si>
    <t>Table 3</t>
  </si>
  <si>
    <t>Table 4</t>
  </si>
  <si>
    <t>Table 5</t>
  </si>
  <si>
    <t>TOTAL</t>
  </si>
  <si>
    <t>HISPANIC</t>
  </si>
  <si>
    <t>NOT HISPANIC</t>
  </si>
  <si>
    <t>Table 6</t>
  </si>
  <si>
    <t>Table 7</t>
  </si>
  <si>
    <t>WHITE ALONE, NOT HISPANIC</t>
  </si>
  <si>
    <t>Table 8</t>
  </si>
  <si>
    <t>Table 9</t>
  </si>
  <si>
    <t>FOREIGN BORN</t>
  </si>
  <si>
    <t>NATIVE BORN</t>
  </si>
  <si>
    <t>Table 10</t>
  </si>
  <si>
    <r>
      <t xml:space="preserve">  Age (years) </t>
    </r>
    <r>
      <rPr>
        <b/>
        <sz val="5.5"/>
        <rFont val="Verdana"/>
        <family val="2"/>
      </rPr>
      <t xml:space="preserve">                               </t>
    </r>
  </si>
  <si>
    <r>
      <t>Age (years)</t>
    </r>
    <r>
      <rPr>
        <b/>
        <sz val="5.5"/>
        <rFont val="Verdana"/>
        <family val="2"/>
      </rPr>
      <t xml:space="preserve">                                   </t>
    </r>
  </si>
  <si>
    <r>
      <rPr>
        <b/>
        <sz val="5"/>
        <rFont val="Verdana"/>
        <family val="2"/>
      </rPr>
      <t xml:space="preserve">Source: </t>
    </r>
    <r>
      <rPr>
        <sz val="5"/>
        <rFont val="Verdana"/>
        <family val="2"/>
      </rPr>
      <t>Pew Hispanic Center tabulations of 2010 American Community Survey (1% IPUMS)</t>
    </r>
  </si>
  <si>
    <t>Table 10a</t>
  </si>
  <si>
    <t>Table 11</t>
  </si>
  <si>
    <t>Table 12</t>
  </si>
  <si>
    <t>Percent unmarried</t>
  </si>
  <si>
    <t>Percent Hispanic</t>
  </si>
  <si>
    <t>Table 13</t>
  </si>
  <si>
    <t>Table 14</t>
  </si>
  <si>
    <t>Table 15</t>
  </si>
  <si>
    <t>Table 16</t>
  </si>
  <si>
    <t>Table 17</t>
  </si>
  <si>
    <r>
      <rPr>
        <b/>
        <sz val="5"/>
        <rFont val="Verdana"/>
        <family val="2"/>
      </rPr>
      <t>Note:</t>
    </r>
    <r>
      <rPr>
        <sz val="5"/>
        <rFont val="Verdana"/>
        <family val="2"/>
      </rPr>
      <t xml:space="preserve"> "Other, not Hispanic" includes persons reporting single races not listed separately and persons reporting more than one race.</t>
    </r>
  </si>
  <si>
    <r>
      <rPr>
        <b/>
        <sz val="5.5"/>
        <rFont val="Verdana"/>
        <family val="2"/>
      </rPr>
      <t>Note:</t>
    </r>
    <r>
      <rPr>
        <sz val="5.5"/>
        <rFont val="Verdana"/>
        <family val="2"/>
      </rPr>
      <t xml:space="preserve"> "Other, not Hispanic" includes persons reporting single races not listed separately and persons reporting more than one race.</t>
    </r>
  </si>
  <si>
    <t>Table 19</t>
  </si>
  <si>
    <t>Table 20</t>
  </si>
  <si>
    <t>LANGUAGE OTHER THAN ONLY ENGLISH AT HOME</t>
  </si>
  <si>
    <t>5 TO 17</t>
  </si>
  <si>
    <t>18 AND OLDER</t>
  </si>
  <si>
    <t>Table 21</t>
  </si>
  <si>
    <t>Date of arrival</t>
  </si>
  <si>
    <t>Table 22</t>
  </si>
  <si>
    <t>Table 23</t>
  </si>
  <si>
    <t>Table 24</t>
  </si>
  <si>
    <t>Table 25</t>
  </si>
  <si>
    <t>Table 26</t>
  </si>
  <si>
    <r>
      <rPr>
        <b/>
        <sz val="5"/>
        <rFont val="Verdana"/>
        <family val="2"/>
      </rPr>
      <t>Notes:</t>
    </r>
    <r>
      <rPr>
        <sz val="5"/>
        <rFont val="Verdana"/>
        <family val="2"/>
      </rPr>
      <t xml:space="preserve"> School enrollment consists of both private and public schools. "Other, not Hispanic" includes persons reporting single races not listed separately and persons reporting more than one race.</t>
    </r>
  </si>
  <si>
    <r>
      <rPr>
        <b/>
        <sz val="5"/>
        <rFont val="Verdana"/>
        <family val="2"/>
      </rPr>
      <t>Notes:</t>
    </r>
    <r>
      <rPr>
        <sz val="5"/>
        <rFont val="Verdana"/>
        <family val="2"/>
      </rPr>
      <t xml:space="preserve"> Dropouts are people not enrolled in school and who have not attained a high school diploma or an equivalent credential, such as a General Education Development (GED) certificate. "Other, not Hispanic" includes persons reporting single races not listed separately and persons reporting more than one race.</t>
    </r>
  </si>
  <si>
    <r>
      <t xml:space="preserve">Note: </t>
    </r>
    <r>
      <rPr>
        <sz val="5"/>
        <rFont val="Verdana"/>
        <family val="2"/>
      </rPr>
      <t>"Other, not Hispanic" includes persons reporting single races not listed separately and persons reporting more than one race.</t>
    </r>
  </si>
  <si>
    <t>Table 31</t>
  </si>
  <si>
    <r>
      <rPr>
        <b/>
        <sz val="5.5"/>
        <rFont val="Verdana"/>
        <family val="2"/>
      </rPr>
      <t>Notes:</t>
    </r>
    <r>
      <rPr>
        <sz val="5.5"/>
        <rFont val="Verdana"/>
        <family val="2"/>
      </rPr>
      <t xml:space="preserve"> Due to the way in which the IPUMS adjusts annual incomes, these data will differ from those that might be provided by the U.S. Census Bureau. "Other, not Hispanic" includes persons reporting single races not listed separately and persons reporting more than one race.</t>
    </r>
  </si>
  <si>
    <r>
      <t xml:space="preserve">Notes: </t>
    </r>
    <r>
      <rPr>
        <sz val="5"/>
        <rFont val="Verdana"/>
        <family val="2"/>
      </rPr>
      <t>Due to the way in which the IPUMS adjusts annual incomes, these data will differ from those that might be provided by the U.S. Census Bureau. "Other, not Hispanic" includes persons reporting single races not listed separately and persons reporting more than one race.</t>
    </r>
  </si>
  <si>
    <t>Table 32</t>
  </si>
  <si>
    <t>Table 33</t>
  </si>
  <si>
    <t>Table 34</t>
  </si>
  <si>
    <t>Table 35</t>
  </si>
  <si>
    <t>Table 36</t>
  </si>
  <si>
    <t>Table 37</t>
  </si>
  <si>
    <t>PERSONS IN POVERTY</t>
  </si>
  <si>
    <t>POVERTY RATE (%)</t>
  </si>
  <si>
    <t>Table 38</t>
  </si>
  <si>
    <t>PERSONS WITHOUT HEALTH INSURANCE</t>
  </si>
  <si>
    <t>UNINSURED RATE (%)</t>
  </si>
  <si>
    <t>Percent
owner-occupied</t>
  </si>
  <si>
    <t>Table 39</t>
  </si>
  <si>
    <t>Table 40</t>
  </si>
  <si>
    <t>NON-HISPANIC</t>
  </si>
  <si>
    <t>Table 27</t>
  </si>
  <si>
    <t>Table 29</t>
  </si>
  <si>
    <t>Wholesale and retail trade, transportation and warehousing</t>
  </si>
  <si>
    <t>Table 28</t>
  </si>
  <si>
    <t>Legal</t>
  </si>
  <si>
    <t>Table 30</t>
  </si>
  <si>
    <t>WOMEN GIVING BIRTH IN PAST YEAR</t>
  </si>
  <si>
    <t>FAMILY HOUSEHOLD</t>
  </si>
  <si>
    <t>ENROLLED IN SCHOOL</t>
  </si>
  <si>
    <t>ENROLLMENT RATE</t>
  </si>
  <si>
    <t>NUMBER OF DROPOUTS</t>
  </si>
  <si>
    <t>DROPOUT RATE</t>
  </si>
  <si>
    <t>ENROLLED IN COLLEGE</t>
  </si>
  <si>
    <t>Citizen</t>
  </si>
  <si>
    <t>Non-citizen</t>
  </si>
  <si>
    <t>NATIVE-BORN HISPANIC</t>
  </si>
  <si>
    <t>FOREIGN-BORN HISPANIC</t>
  </si>
  <si>
    <t>Table 18</t>
  </si>
  <si>
    <t>Parent householder</t>
  </si>
  <si>
    <t>Grandparent householder</t>
  </si>
  <si>
    <t>Other</t>
  </si>
  <si>
    <t>PERCENT DISTRIBUTION</t>
  </si>
  <si>
    <t>Other states</t>
  </si>
  <si>
    <t xml:space="preserve"> </t>
  </si>
  <si>
    <t>STATISTICAL PORTRAIT OF HISPANICS IN THE UNITED STATES, 2011</t>
  </si>
  <si>
    <t>Poverty, by Age, Race and Ethnicity: 2011</t>
  </si>
  <si>
    <t>Based on 2011 poverty universe*</t>
  </si>
  <si>
    <r>
      <rPr>
        <b/>
        <sz val="5.5"/>
        <rFont val="Verdana"/>
        <family val="2"/>
      </rPr>
      <t>Source:</t>
    </r>
    <r>
      <rPr>
        <sz val="5.5"/>
        <rFont val="Verdana"/>
        <family val="2"/>
      </rPr>
      <t xml:space="preserve"> Pew Hispanic Center tabulations of 2011 American Community Survey (1% IPUMS)</t>
    </r>
  </si>
  <si>
    <t>Population, by Race and Ethnicity: 2000 and 2011</t>
  </si>
  <si>
    <t>2011 population</t>
  </si>
  <si>
    <r>
      <rPr>
        <b/>
        <sz val="5.5"/>
        <rFont val="Verdana"/>
        <family val="2"/>
      </rPr>
      <t>Universe:</t>
    </r>
    <r>
      <rPr>
        <sz val="5.5"/>
        <rFont val="Verdana"/>
        <family val="2"/>
      </rPr>
      <t xml:space="preserve"> 2000 and 2011 resident population </t>
    </r>
  </si>
  <si>
    <t>Percent, 2011</t>
  </si>
  <si>
    <r>
      <rPr>
        <b/>
        <sz val="5"/>
        <rFont val="Verdana"/>
        <family val="2"/>
      </rPr>
      <t>Source:</t>
    </r>
    <r>
      <rPr>
        <sz val="5"/>
        <rFont val="Verdana"/>
        <family val="2"/>
      </rPr>
      <t xml:space="preserve"> Pew Hispanic Center tabulations of 2000 Census (5% IPUMS) and 2011 American Community Survey (1% IPUMS)</t>
    </r>
  </si>
  <si>
    <t>Population Change, by Race and Ethnicity: 2000 and 2011</t>
  </si>
  <si>
    <t>Change,                                                        2000-2011</t>
  </si>
  <si>
    <t>Percent change, 2000-2011</t>
  </si>
  <si>
    <t>Racial Self-Identification Among Hispanics and Non-Hispanics: 2011</t>
  </si>
  <si>
    <r>
      <rPr>
        <b/>
        <sz val="5.5"/>
        <rFont val="Verdana"/>
        <family val="2"/>
      </rPr>
      <t>Universe:</t>
    </r>
    <r>
      <rPr>
        <sz val="5.5"/>
        <rFont val="Verdana"/>
        <family val="2"/>
      </rPr>
      <t xml:space="preserve"> 2011 resident population </t>
    </r>
  </si>
  <si>
    <r>
      <rPr>
        <b/>
        <sz val="5"/>
        <rFont val="Verdana"/>
        <family val="2"/>
      </rPr>
      <t>Source:</t>
    </r>
    <r>
      <rPr>
        <sz val="5"/>
        <rFont val="Verdana"/>
        <family val="2"/>
      </rPr>
      <t xml:space="preserve"> Pew Hispanic Center tabulations of 2011 American Community Survey (1% IPUMS)</t>
    </r>
  </si>
  <si>
    <t>Hispanic Population, by Nativity: 2000 and 2011</t>
  </si>
  <si>
    <r>
      <rPr>
        <b/>
        <sz val="5.5"/>
        <rFont val="Verdana"/>
        <family val="2"/>
      </rPr>
      <t>Universe:</t>
    </r>
    <r>
      <rPr>
        <sz val="5.5"/>
        <rFont val="Verdana"/>
        <family val="2"/>
      </rPr>
      <t xml:space="preserve"> 2000 and 2011 Hispanic resident population </t>
    </r>
  </si>
  <si>
    <t xml:space="preserve">Percent change, 2000-2011 </t>
  </si>
  <si>
    <t>Detailed Hispanic Origin: 2011</t>
  </si>
  <si>
    <r>
      <rPr>
        <b/>
        <sz val="5.5"/>
        <rFont val="Verdana"/>
        <family val="2"/>
      </rPr>
      <t>Universe:</t>
    </r>
    <r>
      <rPr>
        <sz val="5.5"/>
        <rFont val="Verdana"/>
        <family val="2"/>
      </rPr>
      <t xml:space="preserve"> 2011 Hispanic resident population</t>
    </r>
  </si>
  <si>
    <r>
      <rPr>
        <b/>
        <sz val="5"/>
        <rFont val="Verdana"/>
        <family val="2"/>
      </rPr>
      <t>Source:</t>
    </r>
    <r>
      <rPr>
        <sz val="5"/>
        <rFont val="Verdana"/>
        <family val="2"/>
      </rPr>
      <t xml:space="preserve"> Pew Hispanic Center tabulations of 2011 American Community Survey
(1% IPUMS)</t>
    </r>
  </si>
  <si>
    <t>Nativity, by Detailed Hispanic Origin: 2011</t>
  </si>
  <si>
    <r>
      <rPr>
        <b/>
        <sz val="5.5"/>
        <rFont val="Verdana"/>
        <family val="2"/>
      </rPr>
      <t>Universe:</t>
    </r>
    <r>
      <rPr>
        <sz val="5.5"/>
        <rFont val="Verdana"/>
        <family val="2"/>
      </rPr>
      <t xml:space="preserve"> 2011 Hispanic resident population </t>
    </r>
  </si>
  <si>
    <t>Race and Ethnicity, by Sex and Age: 2011</t>
  </si>
  <si>
    <t>Median Age in Years, by Sex, Race and Ethnicity: 2011</t>
  </si>
  <si>
    <r>
      <rPr>
        <b/>
        <sz val="5.5"/>
        <rFont val="Verdana"/>
        <family val="2"/>
      </rPr>
      <t xml:space="preserve">Universe: </t>
    </r>
    <r>
      <rPr>
        <sz val="5.5"/>
        <rFont val="Verdana"/>
        <family val="2"/>
      </rPr>
      <t>2011 resident population</t>
    </r>
  </si>
  <si>
    <t>Hispanic Nativity Groups, by Sex and Age: 2011</t>
  </si>
  <si>
    <t xml:space="preserve">STATISTICAL PORTRAIT OF HISPANICS IN THE UNITED STATES, 2011  </t>
  </si>
  <si>
    <t>Age and Gender Distributions for Race, Ethnicity and Nativity Groups: 2011</t>
  </si>
  <si>
    <t>Fertility in the Past Year, by Race and Ethnicity:  2011</t>
  </si>
  <si>
    <r>
      <rPr>
        <b/>
        <sz val="5.5"/>
        <rFont val="Verdana"/>
        <family val="2"/>
      </rPr>
      <t>Universe:</t>
    </r>
    <r>
      <rPr>
        <sz val="5.5"/>
        <rFont val="Verdana"/>
        <family val="2"/>
      </rPr>
      <t xml:space="preserve"> 2011 resident population defined for women ages 15 to 44 </t>
    </r>
  </si>
  <si>
    <t xml:space="preserve">Fertility in the Past Year, by Marital Status, Race and Ethnicity: 2011 </t>
  </si>
  <si>
    <r>
      <rPr>
        <b/>
        <sz val="5.5"/>
        <rFont val="Verdana"/>
        <family val="2"/>
      </rPr>
      <t>Universe:</t>
    </r>
    <r>
      <rPr>
        <sz val="5.5"/>
        <rFont val="Verdana"/>
        <family val="2"/>
      </rPr>
      <t xml:space="preserve"> 2011 resident population defined for women ages 15 to 44 giving birth in the last 12 months</t>
    </r>
  </si>
  <si>
    <t xml:space="preserve">STATISTICAL PORTRAIT OF THE HISPANIC POPULATION IN THE UNITED STATES, 2011                     </t>
  </si>
  <si>
    <t>Hispanic Population, by State: 2011</t>
  </si>
  <si>
    <t>States and D.C. are listed in descending order of number of Hispanic residents in 2011</t>
  </si>
  <si>
    <t xml:space="preserve">STATISTICAL PORTRAIT OF THE HISPANIC POPULATION IN THE UNITED STATES, 2011     </t>
  </si>
  <si>
    <t>Change in the Hispanic Population, by State:
2000 and 2011</t>
  </si>
  <si>
    <r>
      <rPr>
        <b/>
        <sz val="5.5"/>
        <rFont val="Verdana"/>
        <family val="2"/>
      </rPr>
      <t>Universe:</t>
    </r>
    <r>
      <rPr>
        <sz val="5.5"/>
        <rFont val="Verdana"/>
        <family val="2"/>
      </rPr>
      <t xml:space="preserve"> 2000 and 2011 Hispanic resident population</t>
    </r>
  </si>
  <si>
    <t>Change,                     2000-2011</t>
  </si>
  <si>
    <t>Percent change, 
2000-2011</t>
  </si>
  <si>
    <t>Distribution of Hispanics Across States: 2000 and 2011</t>
  </si>
  <si>
    <t>Top 10 states are listed in descending order of their share of the Hispanic population in 2011</t>
  </si>
  <si>
    <t xml:space="preserve">Percent, 2011 </t>
  </si>
  <si>
    <t>Change, 2000-2011</t>
  </si>
  <si>
    <t xml:space="preserve">Persons, by Household Type, Race and Ethnicity: 2011 </t>
  </si>
  <si>
    <r>
      <rPr>
        <b/>
        <sz val="5.5"/>
        <rFont val="Verdana"/>
        <family val="2"/>
      </rPr>
      <t>Universe:</t>
    </r>
    <r>
      <rPr>
        <sz val="5.5"/>
        <rFont val="Verdana"/>
        <family val="2"/>
      </rPr>
      <t xml:space="preserve"> 2011 household population</t>
    </r>
  </si>
  <si>
    <r>
      <rPr>
        <b/>
        <sz val="5.5"/>
        <rFont val="Verdana"/>
        <family val="2"/>
      </rPr>
      <t>Universe:</t>
    </r>
    <r>
      <rPr>
        <sz val="5.5"/>
        <rFont val="Verdana"/>
        <family val="2"/>
      </rPr>
      <t xml:space="preserve"> 2011 family households</t>
    </r>
  </si>
  <si>
    <t>Living Arrangements of Children, by Race and Ethnicity: 2011</t>
  </si>
  <si>
    <r>
      <rPr>
        <b/>
        <sz val="5.5"/>
        <rFont val="Verdana"/>
        <family val="2"/>
      </rPr>
      <t>Universe:</t>
    </r>
    <r>
      <rPr>
        <sz val="5.5"/>
        <rFont val="Verdana"/>
        <family val="2"/>
      </rPr>
      <t xml:space="preserve"> 2011 resident population ages 17 and younger</t>
    </r>
  </si>
  <si>
    <t xml:space="preserve">Language Spoken at Home and English-Speaking Ability, by Age, Race and Ethnicity: 2011 </t>
  </si>
  <si>
    <r>
      <rPr>
        <b/>
        <sz val="5.5"/>
        <rFont val="Verdana"/>
        <family val="2"/>
      </rPr>
      <t>Universe:</t>
    </r>
    <r>
      <rPr>
        <sz val="5.5"/>
        <rFont val="Verdana"/>
        <family val="2"/>
      </rPr>
      <t xml:space="preserve"> 2011 resident population ages 5 and older</t>
    </r>
  </si>
  <si>
    <t xml:space="preserve">Language Spoken at Home and English-Speaking Ability Among Foreign-Born Hispanics, by Date of Arrival and Age: 2011 </t>
  </si>
  <si>
    <r>
      <rPr>
        <b/>
        <sz val="5.5"/>
        <rFont val="Verdana"/>
        <family val="2"/>
      </rPr>
      <t>Universe:</t>
    </r>
    <r>
      <rPr>
        <sz val="5.5"/>
        <rFont val="Verdana"/>
        <family val="2"/>
      </rPr>
      <t xml:space="preserve"> 2011 foreign-born Hispanic resident population ages 5 and older</t>
    </r>
  </si>
  <si>
    <t xml:space="preserve">Educational Attainment, by Race and Ethnicity: 2011 </t>
  </si>
  <si>
    <r>
      <rPr>
        <b/>
        <sz val="5.5"/>
        <rFont val="Verdana"/>
        <family val="2"/>
      </rPr>
      <t>Universe:</t>
    </r>
    <r>
      <rPr>
        <sz val="5.5"/>
        <rFont val="Verdana"/>
        <family val="2"/>
      </rPr>
      <t xml:space="preserve"> 2011 resident population ages 25 and older</t>
    </r>
  </si>
  <si>
    <t>Educational Attainment of Foreign-Born Hispanics:
2000 and 2011</t>
  </si>
  <si>
    <r>
      <rPr>
        <b/>
        <sz val="5.5"/>
        <rFont val="Verdana"/>
        <family val="2"/>
      </rPr>
      <t>Universe:</t>
    </r>
    <r>
      <rPr>
        <sz val="5.5"/>
        <rFont val="Verdana"/>
        <family val="2"/>
      </rPr>
      <t xml:space="preserve"> 2000 and 2011 foreign-born Hispanic resident population ages 25 and older</t>
    </r>
  </si>
  <si>
    <t>School Enrollment, by Race and Ethnicity: 2000 and 2011</t>
  </si>
  <si>
    <r>
      <rPr>
        <b/>
        <sz val="5.5"/>
        <rFont val="Verdana"/>
        <family val="2"/>
      </rPr>
      <t>Universe:</t>
    </r>
    <r>
      <rPr>
        <sz val="5.5"/>
        <rFont val="Verdana"/>
        <family val="2"/>
      </rPr>
      <t xml:space="preserve"> 2000 and 2011 resident population ages 3 through 4</t>
    </r>
  </si>
  <si>
    <r>
      <rPr>
        <b/>
        <sz val="5.5"/>
        <rFont val="Verdana"/>
        <family val="2"/>
      </rPr>
      <t>Universe:</t>
    </r>
    <r>
      <rPr>
        <sz val="5.5"/>
        <rFont val="Verdana"/>
        <family val="2"/>
      </rPr>
      <t xml:space="preserve"> 2000 and 2011 resident population ages 5 through 17</t>
    </r>
  </si>
  <si>
    <r>
      <rPr>
        <b/>
        <sz val="5.5"/>
        <rFont val="Verdana"/>
        <family val="2"/>
      </rPr>
      <t>Universe:</t>
    </r>
    <r>
      <rPr>
        <sz val="5.5"/>
        <rFont val="Verdana"/>
        <family val="2"/>
      </rPr>
      <t xml:space="preserve"> 2000 and 2011 resident population ages 16 through 19</t>
    </r>
  </si>
  <si>
    <t xml:space="preserve">College Enrollment, by Race and Ethnicity: 2000 and 2011 </t>
  </si>
  <si>
    <r>
      <rPr>
        <b/>
        <sz val="5.5"/>
        <rFont val="Verdana"/>
        <family val="2"/>
      </rPr>
      <t>Universe:</t>
    </r>
    <r>
      <rPr>
        <sz val="5.5"/>
        <rFont val="Verdana"/>
        <family val="2"/>
      </rPr>
      <t xml:space="preserve"> 2000 and 2011 resident population ages 18 through 24</t>
    </r>
  </si>
  <si>
    <r>
      <rPr>
        <b/>
        <sz val="5.5"/>
        <rFont val="Verdana"/>
        <family val="2"/>
      </rPr>
      <t>Universe:</t>
    </r>
    <r>
      <rPr>
        <sz val="5.5"/>
        <rFont val="Verdana"/>
        <family val="2"/>
      </rPr>
      <t xml:space="preserve"> 2000 and 2011 resident population ages 25 and older</t>
    </r>
  </si>
  <si>
    <t>Occupation, by Race and Ethnicity: 2011</t>
  </si>
  <si>
    <r>
      <rPr>
        <b/>
        <sz val="5.5"/>
        <rFont val="Verdana"/>
        <family val="2"/>
      </rPr>
      <t>Universe:</t>
    </r>
    <r>
      <rPr>
        <sz val="5.5"/>
        <rFont val="Verdana"/>
        <family val="2"/>
      </rPr>
      <t xml:space="preserve"> 2011 resident population ages 16 and older who worked in the past five years</t>
    </r>
  </si>
  <si>
    <t>Detailed Occupation, by Race and Ethnicity: 2011</t>
  </si>
  <si>
    <t>Industry, by Race and Ethnicity: 2011</t>
  </si>
  <si>
    <t>Detailed Industry, by Race and Ethnicity: 2011</t>
  </si>
  <si>
    <t xml:space="preserve">Persons, by Personal Earnings, Race and Ethnicity: 2011 </t>
  </si>
  <si>
    <t xml:space="preserve">Median Personal Earnings, by Race and Ethnicity: 2011 </t>
  </si>
  <si>
    <r>
      <rPr>
        <b/>
        <sz val="5.5"/>
        <rFont val="Verdana"/>
        <family val="2"/>
      </rPr>
      <t xml:space="preserve">Universe: </t>
    </r>
    <r>
      <rPr>
        <sz val="5.5"/>
        <rFont val="Verdana"/>
        <family val="2"/>
      </rPr>
      <t>2011 resident population ages 16 and older with positive earnings</t>
    </r>
  </si>
  <si>
    <t xml:space="preserve">Full-Time, Year-Round Workers, by Personal Earnings, Race and Ethnicity: 2011 </t>
  </si>
  <si>
    <r>
      <rPr>
        <b/>
        <sz val="6"/>
        <rFont val="Verdana"/>
        <family val="2"/>
      </rPr>
      <t>Universe:</t>
    </r>
    <r>
      <rPr>
        <sz val="6"/>
        <rFont val="Verdana"/>
        <family val="2"/>
      </rPr>
      <t xml:space="preserve"> 2011 resident population ages 16 and older defined for persons who worked at least 35 hours per week and at least 48 weeks in the past year</t>
    </r>
  </si>
  <si>
    <t>Median Personal Earnings for Full-Time, Year-Round Workers, by Race and Ethnicity: 2011</t>
  </si>
  <si>
    <r>
      <rPr>
        <b/>
        <sz val="5.5"/>
        <rFont val="Verdana"/>
        <family val="2"/>
      </rPr>
      <t xml:space="preserve">Universe: </t>
    </r>
    <r>
      <rPr>
        <sz val="5.5"/>
        <rFont val="Verdana"/>
        <family val="2"/>
      </rPr>
      <t>2011 resident population ages 16 and older defined for persons who worked at least 35 hours per week and at least 48 weeks in the past year</t>
    </r>
  </si>
  <si>
    <t>Households, by Income, Race and Ethnicity: 2011</t>
  </si>
  <si>
    <r>
      <rPr>
        <b/>
        <sz val="5.5"/>
        <rFont val="Verdana"/>
        <family val="2"/>
      </rPr>
      <t>Universe:</t>
    </r>
    <r>
      <rPr>
        <sz val="5.5"/>
        <rFont val="Verdana"/>
        <family val="2"/>
      </rPr>
      <t xml:space="preserve"> 2011 households</t>
    </r>
  </si>
  <si>
    <t>Median Household Income, by Race and Ethnicity: 2011</t>
  </si>
  <si>
    <r>
      <rPr>
        <b/>
        <sz val="5.5"/>
        <rFont val="Verdana"/>
        <family val="2"/>
      </rPr>
      <t xml:space="preserve">Universe: </t>
    </r>
    <r>
      <rPr>
        <sz val="5.5"/>
        <rFont val="Verdana"/>
        <family val="2"/>
      </rPr>
      <t>2011 households</t>
    </r>
  </si>
  <si>
    <t xml:space="preserve">Persons Without Health Insurance, by Age, Race and Ethnicity: 2011 </t>
  </si>
  <si>
    <r>
      <rPr>
        <b/>
        <sz val="5.5"/>
        <rFont val="Verdana"/>
        <family val="2"/>
      </rPr>
      <t>Universe:</t>
    </r>
    <r>
      <rPr>
        <sz val="5.5"/>
        <rFont val="Verdana"/>
        <family val="2"/>
      </rPr>
      <t xml:space="preserve"> 2011 resident population</t>
    </r>
  </si>
  <si>
    <t>Housing Tenure, by Race and Ethnicity: 2000 and 2011</t>
  </si>
  <si>
    <r>
      <rPr>
        <b/>
        <sz val="5.5"/>
        <rFont val="Verdana"/>
        <family val="2"/>
      </rPr>
      <t>Universe:</t>
    </r>
    <r>
      <rPr>
        <sz val="5.5"/>
        <rFont val="Verdana"/>
        <family val="2"/>
      </rPr>
      <t xml:space="preserve"> 2000 and 2011 households</t>
    </r>
  </si>
  <si>
    <t>Homeownership Among Foreign-Born Hispanic Heads of Households, by Date of Arrival: 2011</t>
  </si>
  <si>
    <r>
      <rPr>
        <b/>
        <sz val="5.5"/>
        <rFont val="Verdana"/>
        <family val="2"/>
      </rPr>
      <t>Universe:</t>
    </r>
    <r>
      <rPr>
        <sz val="5.5"/>
        <rFont val="Verdana"/>
        <family val="2"/>
      </rPr>
      <t xml:space="preserve"> 2011 foreign-born Hispanic heads of households</t>
    </r>
  </si>
  <si>
    <r>
      <rPr>
        <b/>
        <sz val="5.5"/>
        <rFont val="Verdana"/>
        <family val="2"/>
      </rPr>
      <t>Universe:</t>
    </r>
    <r>
      <rPr>
        <sz val="5.5"/>
        <rFont val="Verdana"/>
        <family val="2"/>
      </rPr>
      <t xml:space="preserve"> 2011 resident population ages 15 and older</t>
    </r>
  </si>
  <si>
    <t>2000 to 2005</t>
  </si>
  <si>
    <t>2006 and later</t>
  </si>
  <si>
    <t>(Up to $20,000)</t>
  </si>
  <si>
    <t>($20,001-$38,800)</t>
  </si>
  <si>
    <t>($38,801-62,000)</t>
  </si>
  <si>
    <t>($62,001-$100,000)</t>
  </si>
  <si>
    <t>($100,001+)</t>
  </si>
  <si>
    <t>Change in the Hispanic Population, by Nativity: 
2000 and 2011</t>
  </si>
  <si>
    <r>
      <rPr>
        <b/>
        <sz val="5"/>
        <rFont val="Verdana"/>
        <family val="2"/>
      </rPr>
      <t>Source:</t>
    </r>
    <r>
      <rPr>
        <sz val="5"/>
        <rFont val="Verdana"/>
        <family val="2"/>
      </rPr>
      <t xml:space="preserve"> Pew Hispanic Center tabulations of 2000 Census (5% IPUMS) and 2011 American Community Survey 
(1% IPUMS)</t>
    </r>
  </si>
  <si>
    <t>Argentinian</t>
  </si>
  <si>
    <t>&lt;0.05</t>
  </si>
  <si>
    <t xml:space="preserve">High School Dropouts, by Race and Ethnicity: 
2000 and 2011 </t>
  </si>
  <si>
    <t>DO NOT USE A FORMULA TO GENERATE POVERTY RATE! PULL DIRECTLY FROM THE EXCEL OUTPUT DOCUMENT!</t>
  </si>
  <si>
    <t>Table 41</t>
  </si>
  <si>
    <t>Welfare Income, by Race and Ethnicity: 2011</t>
  </si>
  <si>
    <t>Percent receiving welfare income</t>
  </si>
  <si>
    <t>Table 42</t>
  </si>
  <si>
    <t>Percent receiving food stamps</t>
  </si>
  <si>
    <t>Private health care coverage</t>
  </si>
  <si>
    <t xml:space="preserve">Public health care coverage </t>
  </si>
  <si>
    <t>Both private and public</t>
  </si>
  <si>
    <t>No coverage</t>
  </si>
  <si>
    <t>Type of Health Insurance, by Race and Ethnicity: 2011</t>
  </si>
  <si>
    <t>Received welfare income in past 12 months</t>
  </si>
  <si>
    <t>STATISTICAL PORTRAIT OF HISPANICS IN THE 
UNITED STATES, 2011</t>
  </si>
  <si>
    <t>Food Stamp Recipiency, by Race and 
Ethnicity: 2011</t>
  </si>
  <si>
    <t>Received food stamps in past 12 months</t>
  </si>
  <si>
    <t>Table 43</t>
  </si>
  <si>
    <t xml:space="preserve">Marital Status, by Race and Ethnicity: 2011 </t>
  </si>
  <si>
    <r>
      <rPr>
        <b/>
        <sz val="5"/>
        <rFont val="Verdana"/>
        <family val="2"/>
      </rPr>
      <t>Note:</t>
    </r>
    <r>
      <rPr>
        <sz val="5"/>
        <rFont val="Verdana"/>
        <family val="2"/>
      </rPr>
      <t xml:space="preserve"> "Other, not Hispanic" includes persons reporting single races not listed separately and persons reporting more than one race. The household population excludes persons living in institutions, college dormitories and other group quarters.</t>
    </r>
  </si>
  <si>
    <r>
      <rPr>
        <b/>
        <sz val="5"/>
        <rFont val="Verdana"/>
        <family val="2"/>
      </rPr>
      <t>Note:</t>
    </r>
    <r>
      <rPr>
        <sz val="5"/>
        <rFont val="Verdana"/>
        <family val="2"/>
      </rPr>
      <t xml:space="preserve"> "Other, not Hispanic" includes persons reporting single races not listed separately and persons reporting more than one race. The household population excludes persons living in institutions, college dormitories and other group quarters. Households are classified by the race or ethnicity of the household head. </t>
    </r>
  </si>
  <si>
    <r>
      <rPr>
        <b/>
        <sz val="5"/>
        <rFont val="Verdana"/>
        <family val="2"/>
      </rPr>
      <t>Note:</t>
    </r>
    <r>
      <rPr>
        <sz val="5"/>
        <rFont val="Verdana"/>
        <family val="2"/>
      </rPr>
      <t xml:space="preserve"> "Other, not Hispanic" includes persons reporting single races not listed separately and persons reporting more than one race. The household population excludes persons living in institutions, college dormitories and other group quarters. </t>
    </r>
  </si>
  <si>
    <r>
      <rPr>
        <b/>
        <sz val="5.5"/>
        <rFont val="Verdana"/>
        <family val="2"/>
      </rPr>
      <t>Universe:</t>
    </r>
    <r>
      <rPr>
        <sz val="5.5"/>
        <rFont val="Verdana"/>
        <family val="2"/>
      </rPr>
      <t xml:space="preserve"> 2011 resident population ages 16 and older with positive earnings</t>
    </r>
  </si>
  <si>
    <r>
      <rPr>
        <b/>
        <sz val="5.5"/>
        <rFont val="Verdana"/>
        <family val="2"/>
      </rPr>
      <t>Notes:</t>
    </r>
    <r>
      <rPr>
        <sz val="5.5"/>
        <rFont val="Verdana"/>
        <family val="2"/>
      </rPr>
      <t xml:space="preserve"> *Poverty status is determined for individuals in housing units and noninstitutional group quarters. The poverty universe excludes children under age 15 who are not related to the householder, people living in institutional group quarters and people living in college dormitories or military barracks. Due to the way in which the IPUMS adjusts annual incomes, these data will differ from those that might be provided by the U.S. Census Bureau. "Other, not Hispanic" includes persons reporting single races not listed separately and persons reporting more than one race.</t>
    </r>
  </si>
  <si>
    <r>
      <rPr>
        <b/>
        <sz val="5.5"/>
        <rFont val="Verdana"/>
        <family val="2"/>
      </rPr>
      <t>Note:</t>
    </r>
    <r>
      <rPr>
        <sz val="5.5"/>
        <rFont val="Verdana"/>
        <family val="2"/>
      </rPr>
      <t xml:space="preserve"> "Other, not Hispanic" includes persons reporting single races not listed separately and persons reporting more than one race. The household population excludes persons living in institutions, college dormitories and other group quarters. Households are classified by the race or ethnicity of the household head. </t>
    </r>
  </si>
  <si>
    <r>
      <rPr>
        <b/>
        <sz val="5.5"/>
        <rFont val="Verdana"/>
        <family val="2"/>
      </rPr>
      <t>Notes:</t>
    </r>
    <r>
      <rPr>
        <sz val="5.5"/>
        <rFont val="Verdana"/>
        <family val="2"/>
      </rPr>
      <t xml:space="preserve"> Quintiles are based upon 2011 total household income distribution. Due to the way in which the IPUMS adjusts annual incomes, these data will differ from those that might be provided by the U.S. Census Bureau. "Other, not Hispanic" includes persons reporting single races not listed separately and persons reporting more than one race. The household population excludes persons living in institutions, college dormitories and other group quarters. Households are classified by the race or ethnicity of the household head. </t>
    </r>
  </si>
  <si>
    <r>
      <t xml:space="preserve">Notes: </t>
    </r>
    <r>
      <rPr>
        <sz val="5"/>
        <rFont val="Verdana"/>
        <family val="2"/>
      </rPr>
      <t xml:space="preserve">Due to the way in which the IPUMS adjusts annual incomes, these data will differ from those that might be provided by the U.S. Census Bureau. "Other, not Hispanic" includes persons reporting single races not listed separately and persons reporting more than one race. The household population excludes persons living in institutions, college dormitories and other group quarters. Households are classified by the race or ethnicity of the household head. </t>
    </r>
  </si>
  <si>
    <r>
      <rPr>
        <b/>
        <sz val="5"/>
        <rFont val="Verdana"/>
        <family val="2"/>
      </rPr>
      <t>Notes:</t>
    </r>
    <r>
      <rPr>
        <sz val="5"/>
        <rFont val="Verdana"/>
        <family val="2"/>
      </rPr>
      <t xml:space="preserve"> Unmarried women includes those who were never married or are divorced, separated or widowed. "Other, not Hispanic" includes persons reporting single races not listed separately and persons reporting more than one race.</t>
    </r>
  </si>
  <si>
    <r>
      <rPr>
        <b/>
        <sz val="5"/>
        <rFont val="Verdana"/>
        <family val="2"/>
      </rPr>
      <t>Note:</t>
    </r>
    <r>
      <rPr>
        <sz val="5"/>
        <rFont val="Verdana"/>
        <family val="2"/>
      </rPr>
      <t xml:space="preserve"> "High school graduate" includes persons who have attained a high school diploma or its equivalent, such as a General Educational Development (GED) certificate. "College graduate" includes only persons who have attained a bachelor's degree or more.</t>
    </r>
  </si>
  <si>
    <r>
      <rPr>
        <b/>
        <sz val="5.5"/>
        <rFont val="Verdana"/>
        <family val="2"/>
      </rPr>
      <t>Note:</t>
    </r>
    <r>
      <rPr>
        <sz val="5.5"/>
        <rFont val="Verdana"/>
        <family val="2"/>
      </rPr>
      <t xml:space="preserve"> The household population excludes persons living in institutions, college dormitories and other group quarters.</t>
    </r>
  </si>
  <si>
    <t xml:space="preserve">Households, by Family Size, Race and Ethnicity: 2011 </t>
  </si>
  <si>
    <r>
      <rPr>
        <b/>
        <sz val="5.5"/>
        <rFont val="Verdana"/>
        <family val="2"/>
      </rPr>
      <t>Notes:</t>
    </r>
    <r>
      <rPr>
        <sz val="5.5"/>
        <rFont val="Verdana"/>
        <family val="2"/>
      </rPr>
      <t xml:space="preserve"> "High school graduate" includes persons who have attained a high school diploma or its equivalent, such as a General Educational Development (GED) certificate. "College graduate" includes only persons who have attained a bachelor's degree or more.  "Other, not Hispanic" includes persons reporting single races not listed separately and persons reporting more than one race.</t>
    </r>
  </si>
  <si>
    <r>
      <t xml:space="preserve">Note: </t>
    </r>
    <r>
      <rPr>
        <sz val="5"/>
        <rFont val="Verdana"/>
        <family val="2"/>
      </rPr>
      <t xml:space="preserve">Hispanic origin is based on self-described ancestry, lineage, heritage, nationality group or country of birth. </t>
    </r>
  </si>
  <si>
    <r>
      <rPr>
        <b/>
        <sz val="5.5"/>
        <rFont val="Verdana"/>
        <family val="2"/>
      </rPr>
      <t>Note:</t>
    </r>
    <r>
      <rPr>
        <sz val="5.5"/>
        <rFont val="Verdana"/>
        <family val="2"/>
      </rPr>
      <t xml:space="preserve"> "Other, not Hispanic" includes persons reporting single races not listed separately and persons reporting more than one race. Private health insurance includes employer-provided insurance, union-provided insurance, plans purchased by individuals from private insurance companies and TRICARE or other military health care. Public health insurance includes the federal insurance programs Medicare, Medicaid and Department of Veterans Affairs insurance. For more details, see http://usa.ipums.org/usa-action/variables/HCOVPRIV and http://usa.ipums.org/usa-action/variables/HCOVPUB.</t>
    </r>
  </si>
  <si>
    <r>
      <rPr>
        <b/>
        <sz val="5.5"/>
        <rFont val="Verdana"/>
        <family val="2"/>
      </rPr>
      <t>Note:</t>
    </r>
    <r>
      <rPr>
        <sz val="5.5"/>
        <rFont val="Verdana"/>
        <family val="2"/>
      </rPr>
      <t xml:space="preserve"> "Other, not Hispanic" includes persons reporting single races not listed separately and persons reporting more than one race. The household population excludes persons living in institutions, college dormitories and other group quarters. Households are classified by the race or ethnicity of the household head. Includes all households that received food stamps or a food stamp benefit card, and includes benefits from the Supplemental Nutritional Assistance Program (SNAP) but does not include benefits from the Special Supplemental Nutrition Program for Women, Infants, and Children (WIC) or the National School Lunch Program.  For more details, see http://usa.ipums.org/usa-action/variables/FOODSTMP.</t>
    </r>
  </si>
  <si>
    <t>Spaniard</t>
  </si>
  <si>
    <r>
      <rPr>
        <b/>
        <sz val="5.5"/>
        <rFont val="Verdana"/>
        <family val="2"/>
      </rPr>
      <t>Source:</t>
    </r>
    <r>
      <rPr>
        <sz val="5.5"/>
        <rFont val="Verdana"/>
        <family val="2"/>
      </rPr>
      <t xml:space="preserve"> Pew Hispanic Center tabulations of 2000 Census (5% IPUMS) and 2011 American Community Survey (1% IPUMS)</t>
    </r>
  </si>
  <si>
    <t>Mean welfare income among welfare recipients ($)</t>
  </si>
  <si>
    <r>
      <rPr>
        <b/>
        <sz val="5.5"/>
        <rFont val="Verdana"/>
        <family val="2"/>
      </rPr>
      <t>Note:</t>
    </r>
    <r>
      <rPr>
        <sz val="5.5"/>
        <rFont val="Verdana"/>
        <family val="2"/>
      </rPr>
      <t xml:space="preserve"> "Other, not Hispanic" includes persons reporting single races not listed separately and persons reporting more than one race. The household population excludes persons living in institutions, college dormitories and other group quarters. Households are classified by the race or ethnicity of the household head. The following are included in welfare or public assistance income: Aid to Families with Dependent Children (AFDC); and General Assistance (GA). For more details, see http://usa.ipums.org/usa-action/variables/INCWELFR.</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</si>
</sst>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0.000"/>
    <numFmt numFmtId="167" formatCode="0.0%"/>
  </numFmts>
  <fonts count="33" x14ac:knownFonts="1">
    <font>
      <sz val="10"/>
      <name val="Arial"/>
    </font>
    <font>
      <sz val="11"/>
      <color theme="1"/>
      <name val="Verdana"/>
      <family val="2"/>
      <scheme val="minor"/>
    </font>
    <font>
      <sz val="11"/>
      <color theme="1"/>
      <name val="Verdana"/>
      <family val="2"/>
      <scheme val="minor"/>
    </font>
    <font>
      <sz val="8"/>
      <name val="Arial"/>
      <family val="2"/>
    </font>
    <font>
      <sz val="8"/>
      <name val="Arial"/>
      <family val="2"/>
    </font>
    <font>
      <b/>
      <sz val="8"/>
      <color indexed="60"/>
      <name val="Arial"/>
      <family val="2"/>
    </font>
    <font>
      <sz val="10"/>
      <name val="Arial"/>
      <family val="2"/>
    </font>
    <font>
      <sz val="5.5"/>
      <name val="Verdana"/>
      <family val="2"/>
    </font>
    <font>
      <b/>
      <sz val="5.5"/>
      <name val="Verdana"/>
      <family val="2"/>
    </font>
    <font>
      <sz val="5"/>
      <name val="Verdana"/>
      <family val="2"/>
    </font>
    <font>
      <b/>
      <sz val="5"/>
      <name val="Verdana"/>
      <family val="2"/>
    </font>
    <font>
      <sz val="6"/>
      <name val="Verdana"/>
      <family val="2"/>
    </font>
    <font>
      <b/>
      <sz val="6"/>
      <name val="Verdana"/>
      <family val="2"/>
    </font>
    <font>
      <sz val="10"/>
      <name val="Verdana"/>
      <family val="2"/>
      <scheme val="major"/>
    </font>
    <font>
      <sz val="5.5"/>
      <name val="Verdana"/>
      <family val="2"/>
      <scheme val="major"/>
    </font>
    <font>
      <b/>
      <sz val="9"/>
      <color rgb="FF7F401C"/>
      <name val="Verdana"/>
      <family val="2"/>
    </font>
    <font>
      <sz val="8"/>
      <name val="Verdana"/>
      <family val="2"/>
      <scheme val="major"/>
    </font>
    <font>
      <b/>
      <sz val="5.5"/>
      <name val="Verdana"/>
      <family val="2"/>
      <scheme val="major"/>
    </font>
    <font>
      <b/>
      <sz val="5.5"/>
      <color indexed="62"/>
      <name val="Verdana"/>
      <family val="2"/>
      <scheme val="major"/>
    </font>
    <font>
      <sz val="5.5"/>
      <color theme="6" tint="-0.249977111117893"/>
      <name val="Verdana"/>
      <family val="2"/>
      <scheme val="major"/>
    </font>
    <font>
      <sz val="5"/>
      <name val="Verdana"/>
      <family val="2"/>
      <scheme val="major"/>
    </font>
    <font>
      <sz val="5.5"/>
      <color theme="6"/>
      <name val="Verdana"/>
      <family val="2"/>
      <scheme val="major"/>
    </font>
    <font>
      <b/>
      <sz val="5.5"/>
      <color indexed="60"/>
      <name val="Verdana"/>
      <family val="2"/>
      <scheme val="major"/>
    </font>
    <font>
      <b/>
      <sz val="5.5"/>
      <color theme="6" tint="-0.249977111117893"/>
      <name val="Verdana"/>
      <family val="2"/>
      <scheme val="major"/>
    </font>
    <font>
      <sz val="6"/>
      <name val="Verdana"/>
      <family val="2"/>
      <scheme val="major"/>
    </font>
    <font>
      <b/>
      <sz val="9"/>
      <color theme="6" tint="-0.249977111117893"/>
      <name val="Verdana"/>
      <family val="2"/>
    </font>
    <font>
      <i/>
      <sz val="5"/>
      <name val="Verdana"/>
      <family val="2"/>
      <scheme val="major"/>
    </font>
    <font>
      <i/>
      <sz val="5.5"/>
      <name val="Verdana"/>
      <family val="2"/>
      <scheme val="major"/>
    </font>
    <font>
      <b/>
      <sz val="6.5"/>
      <name val="Verdana"/>
      <family val="2"/>
      <scheme val="major"/>
    </font>
    <font>
      <b/>
      <sz val="9"/>
      <color theme="6" tint="-0.249977111117893"/>
      <name val="Verdana"/>
      <family val="2"/>
      <scheme val="major"/>
    </font>
    <font>
      <sz val="9"/>
      <color indexed="8"/>
      <name val="Arial"/>
      <family val="2"/>
    </font>
    <font>
      <sz val="10"/>
      <name val="Arial"/>
      <family val="2"/>
    </font>
    <font>
      <u/>
      <sz val="10"/>
      <color indexed="12"/>
      <name val="Arial"/>
      <family val="2"/>
    </font>
  </fonts>
  <fills count="6">
    <fill>
      <patternFill patternType="none"/>
    </fill>
    <fill>
      <patternFill patternType="gray125"/>
    </fill>
    <fill>
      <patternFill patternType="solid">
        <fgColor indexed="22"/>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rgb="FFBFBFBF"/>
      </bottom>
      <diagonal/>
    </border>
    <border>
      <left/>
      <right/>
      <top style="medium">
        <color theme="1"/>
      </top>
      <bottom/>
      <diagonal/>
    </border>
    <border>
      <left/>
      <right/>
      <top style="medium">
        <color indexed="64"/>
      </top>
      <bottom style="thin">
        <color rgb="FFBFBFBF"/>
      </bottom>
      <diagonal/>
    </border>
    <border>
      <left/>
      <right/>
      <top style="thin">
        <color theme="0" tint="-0.24994659260841701"/>
      </top>
      <bottom style="thin">
        <color theme="0" tint="-0.24994659260841701"/>
      </bottom>
      <diagonal/>
    </border>
    <border>
      <left/>
      <right/>
      <top style="medium">
        <color indexed="64"/>
      </top>
      <bottom style="thin">
        <color theme="0" tint="-0.24994659260841701"/>
      </bottom>
      <diagonal/>
    </border>
    <border>
      <left/>
      <right/>
      <top style="thin">
        <color rgb="FFBFBFBF"/>
      </top>
      <bottom style="thin">
        <color rgb="FFBFBFBF"/>
      </bottom>
      <diagonal/>
    </border>
    <border>
      <left/>
      <right/>
      <top/>
      <bottom style="thin">
        <color theme="0" tint="-0.24994659260841701"/>
      </bottom>
      <diagonal/>
    </border>
    <border>
      <left/>
      <right/>
      <top style="thin">
        <color theme="0" tint="-0.24994659260841701"/>
      </top>
      <bottom style="medium">
        <color indexed="64"/>
      </bottom>
      <diagonal/>
    </border>
    <border>
      <left/>
      <right/>
      <top style="thin">
        <color theme="0" tint="-0.24994659260841701"/>
      </top>
      <bottom/>
      <diagonal/>
    </border>
    <border>
      <left/>
      <right/>
      <top style="medium">
        <color theme="1"/>
      </top>
      <bottom style="thin">
        <color theme="0" tint="-0.24994659260841701"/>
      </bottom>
      <diagonal/>
    </border>
    <border>
      <left/>
      <right/>
      <top style="thin">
        <color theme="0" tint="-0.24994659260841701"/>
      </top>
      <bottom style="thin">
        <color indexed="64"/>
      </bottom>
      <diagonal/>
    </border>
    <border>
      <left/>
      <right/>
      <top style="thin">
        <color theme="0" tint="-0.24994659260841701"/>
      </top>
      <bottom style="medium">
        <color theme="1"/>
      </bottom>
      <diagonal/>
    </border>
    <border>
      <left/>
      <right/>
      <top style="medium">
        <color theme="0" tint="-0.24994659260841701"/>
      </top>
      <bottom style="medium">
        <color theme="0" tint="-0.24994659260841701"/>
      </bottom>
      <diagonal/>
    </border>
    <border>
      <left/>
      <right/>
      <top style="medium">
        <color theme="0" tint="-0.24994659260841701"/>
      </top>
      <bottom style="medium">
        <color indexed="64"/>
      </bottom>
      <diagonal/>
    </border>
    <border>
      <left/>
      <right/>
      <top style="thin">
        <color rgb="FFBFBFBF"/>
      </top>
      <bottom/>
      <diagonal/>
    </border>
    <border>
      <left/>
      <right/>
      <top style="thin">
        <color theme="0" tint="-0.24994659260841701"/>
      </top>
      <bottom style="thin">
        <color rgb="FFBFBFBF"/>
      </bottom>
      <diagonal/>
    </border>
    <border>
      <left/>
      <right/>
      <top style="medium">
        <color theme="1"/>
      </top>
      <bottom style="thin">
        <color rgb="FFBFBFBF"/>
      </bottom>
      <diagonal/>
    </border>
  </borders>
  <cellStyleXfs count="11">
    <xf numFmtId="0" fontId="0" fillId="0" borderId="0"/>
    <xf numFmtId="0" fontId="6" fillId="0" borderId="0"/>
    <xf numFmtId="0" fontId="6" fillId="0" borderId="0"/>
    <xf numFmtId="0" fontId="2" fillId="0" borderId="0"/>
    <xf numFmtId="43" fontId="2" fillId="0" borderId="0" applyFont="0" applyFill="0" applyBorder="0" applyAlignment="0" applyProtection="0"/>
    <xf numFmtId="9" fontId="31" fillId="0" borderId="0" applyFont="0" applyFill="0" applyBorder="0" applyAlignment="0" applyProtection="0"/>
    <xf numFmtId="0" fontId="32"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0" fontId="1" fillId="0" borderId="0"/>
    <xf numFmtId="43" fontId="1" fillId="0" borderId="0" applyFont="0" applyFill="0" applyBorder="0" applyAlignment="0" applyProtection="0"/>
  </cellStyleXfs>
  <cellXfs count="524">
    <xf numFmtId="0" fontId="0" fillId="0" borderId="0" xfId="0"/>
    <xf numFmtId="0" fontId="0" fillId="0" borderId="0" xfId="0" applyAlignment="1">
      <alignment wrapText="1"/>
    </xf>
    <xf numFmtId="3" fontId="0" fillId="0" borderId="0" xfId="0" applyNumberFormat="1"/>
    <xf numFmtId="164" fontId="0" fillId="0" borderId="0" xfId="0" applyNumberFormat="1"/>
    <xf numFmtId="0" fontId="0" fillId="0" borderId="0" xfId="0" applyBorder="1"/>
    <xf numFmtId="0" fontId="0" fillId="0" borderId="0" xfId="0" applyAlignment="1">
      <alignment horizontal="center"/>
    </xf>
    <xf numFmtId="0" fontId="3" fillId="0" borderId="0" xfId="0" applyFont="1" applyBorder="1"/>
    <xf numFmtId="0" fontId="3" fillId="0" borderId="0" xfId="0" applyFont="1" applyBorder="1" applyAlignment="1">
      <alignment horizontal="left" indent="1"/>
    </xf>
    <xf numFmtId="0" fontId="0" fillId="0" borderId="0" xfId="0" applyFill="1"/>
    <xf numFmtId="3" fontId="4" fillId="0" borderId="0" xfId="0" applyNumberFormat="1" applyFont="1"/>
    <xf numFmtId="0" fontId="3" fillId="0" borderId="0" xfId="0" applyFont="1" applyBorder="1" applyAlignment="1">
      <alignment horizontal="center"/>
    </xf>
    <xf numFmtId="0" fontId="5" fillId="0" borderId="0" xfId="0" applyFont="1" applyFill="1" applyBorder="1" applyAlignment="1">
      <alignment horizontal="center"/>
    </xf>
    <xf numFmtId="0" fontId="3" fillId="0" borderId="0" xfId="0" applyFont="1" applyFill="1" applyBorder="1" applyAlignment="1">
      <alignment horizontal="center"/>
    </xf>
    <xf numFmtId="0" fontId="13" fillId="0" borderId="0" xfId="0" applyFont="1" applyBorder="1" applyAlignment="1">
      <alignment wrapText="1"/>
    </xf>
    <xf numFmtId="0" fontId="0" fillId="0" borderId="0" xfId="0" applyBorder="1" applyAlignment="1">
      <alignment wrapText="1"/>
    </xf>
    <xf numFmtId="0" fontId="0" fillId="3" borderId="0" xfId="0" applyFill="1" applyBorder="1" applyAlignment="1">
      <alignment wrapText="1"/>
    </xf>
    <xf numFmtId="166" fontId="0" fillId="0" borderId="0" xfId="0" applyNumberFormat="1" applyBorder="1" applyAlignment="1">
      <alignment wrapText="1"/>
    </xf>
    <xf numFmtId="0" fontId="14" fillId="0" borderId="0" xfId="0" applyFont="1" applyBorder="1" applyAlignment="1">
      <alignment horizontal="center" vertical="center" wrapText="1"/>
    </xf>
    <xf numFmtId="0" fontId="14" fillId="0" borderId="0" xfId="0" applyFont="1" applyBorder="1" applyAlignment="1" applyProtection="1">
      <alignment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3" fontId="14" fillId="0" borderId="5" xfId="0" applyNumberFormat="1" applyFont="1" applyFill="1" applyBorder="1" applyAlignment="1" applyProtection="1">
      <alignment horizontal="right" vertical="center" wrapText="1"/>
      <protection locked="0"/>
    </xf>
    <xf numFmtId="0" fontId="15" fillId="0" borderId="0" xfId="0" applyFont="1" applyFill="1" applyBorder="1" applyAlignment="1">
      <alignment horizontal="left" vertical="center" wrapText="1"/>
    </xf>
    <xf numFmtId="3" fontId="14" fillId="0" borderId="5" xfId="0" applyNumberFormat="1" applyFont="1" applyFill="1" applyBorder="1" applyAlignment="1" applyProtection="1">
      <alignment horizontal="right" vertical="center" wrapText="1" indent="1"/>
      <protection locked="0"/>
    </xf>
    <xf numFmtId="164" fontId="14" fillId="0" borderId="5" xfId="0" applyNumberFormat="1" applyFont="1" applyFill="1" applyBorder="1" applyAlignment="1" applyProtection="1">
      <alignment horizontal="right" vertical="center" wrapText="1" indent="2"/>
      <protection locked="0"/>
    </xf>
    <xf numFmtId="164" fontId="14" fillId="0" borderId="5" xfId="0" applyNumberFormat="1" applyFont="1" applyFill="1" applyBorder="1" applyAlignment="1" applyProtection="1">
      <alignment horizontal="right" vertical="center" wrapText="1" indent="1"/>
      <protection locked="0"/>
    </xf>
    <xf numFmtId="0" fontId="14" fillId="0" borderId="0" xfId="0" applyFont="1"/>
    <xf numFmtId="3" fontId="14" fillId="0" borderId="0" xfId="0" applyNumberFormat="1" applyFont="1" applyBorder="1" applyAlignment="1">
      <alignment horizontal="right"/>
    </xf>
    <xf numFmtId="164" fontId="14" fillId="0" borderId="0" xfId="0" applyNumberFormat="1" applyFont="1"/>
    <xf numFmtId="0" fontId="14" fillId="0" borderId="0" xfId="0" applyFont="1" applyBorder="1"/>
    <xf numFmtId="0" fontId="14" fillId="0" borderId="0" xfId="0" applyFont="1" applyFill="1" applyBorder="1" applyAlignment="1">
      <alignment horizontal="left" wrapText="1"/>
    </xf>
    <xf numFmtId="0" fontId="14" fillId="0" borderId="0" xfId="0" applyFont="1" applyBorder="1" applyAlignment="1">
      <alignment wrapText="1"/>
    </xf>
    <xf numFmtId="0" fontId="16" fillId="0" borderId="0" xfId="0" applyFont="1" applyBorder="1" applyAlignment="1">
      <alignment vertical="center" wrapText="1"/>
    </xf>
    <xf numFmtId="0" fontId="17" fillId="0" borderId="1" xfId="0" applyFont="1" applyBorder="1" applyAlignment="1">
      <alignment horizontal="left" wrapText="1"/>
    </xf>
    <xf numFmtId="0" fontId="14" fillId="0" borderId="0" xfId="0" applyFont="1" applyBorder="1" applyAlignment="1" applyProtection="1">
      <alignment horizontal="left" vertical="center" wrapText="1"/>
      <protection locked="0"/>
    </xf>
    <xf numFmtId="3" fontId="14" fillId="0" borderId="0" xfId="0" applyNumberFormat="1" applyFont="1" applyFill="1" applyBorder="1" applyAlignment="1" applyProtection="1">
      <alignment horizontal="right" vertical="center" wrapText="1" indent="1"/>
      <protection locked="0"/>
    </xf>
    <xf numFmtId="164" fontId="14" fillId="0" borderId="0" xfId="0" applyNumberFormat="1" applyFont="1" applyFill="1" applyBorder="1" applyAlignment="1" applyProtection="1">
      <alignment horizontal="right" vertical="center" wrapText="1" indent="2"/>
      <protection locked="0"/>
    </xf>
    <xf numFmtId="3" fontId="14" fillId="0" borderId="0" xfId="0" applyNumberFormat="1" applyFont="1" applyFill="1" applyBorder="1" applyAlignment="1" applyProtection="1">
      <alignment horizontal="right" vertical="center" wrapText="1"/>
      <protection locked="0"/>
    </xf>
    <xf numFmtId="164" fontId="14" fillId="0" borderId="0" xfId="0" applyNumberFormat="1" applyFont="1" applyFill="1" applyBorder="1" applyAlignment="1" applyProtection="1">
      <alignment horizontal="right" vertical="center" wrapText="1" indent="1"/>
      <protection locked="0"/>
    </xf>
    <xf numFmtId="49" fontId="14" fillId="0" borderId="0" xfId="0" applyNumberFormat="1" applyFont="1" applyBorder="1" applyAlignment="1">
      <alignment horizontal="center" wrapText="1"/>
    </xf>
    <xf numFmtId="0" fontId="17" fillId="0" borderId="6" xfId="0" applyFont="1" applyBorder="1" applyAlignment="1" applyProtection="1">
      <alignment horizontal="left" vertical="center" wrapText="1"/>
      <protection locked="0"/>
    </xf>
    <xf numFmtId="3" fontId="17" fillId="0" borderId="6" xfId="0" applyNumberFormat="1" applyFont="1" applyFill="1" applyBorder="1" applyAlignment="1" applyProtection="1">
      <alignment horizontal="right" vertical="center" wrapText="1" indent="1"/>
      <protection locked="0"/>
    </xf>
    <xf numFmtId="164" fontId="17" fillId="0" borderId="6" xfId="0" applyNumberFormat="1" applyFont="1" applyBorder="1" applyAlignment="1" applyProtection="1">
      <alignment horizontal="right" vertical="center" wrapText="1" indent="2"/>
      <protection locked="0"/>
    </xf>
    <xf numFmtId="0" fontId="17" fillId="0" borderId="7" xfId="0" applyFont="1" applyBorder="1" applyAlignment="1" applyProtection="1">
      <alignment horizontal="left" vertical="center" wrapText="1"/>
      <protection locked="0"/>
    </xf>
    <xf numFmtId="3" fontId="17" fillId="0" borderId="7" xfId="0" applyNumberFormat="1" applyFont="1" applyFill="1" applyBorder="1" applyAlignment="1" applyProtection="1">
      <alignment horizontal="right" vertical="center" wrapText="1"/>
      <protection locked="0"/>
    </xf>
    <xf numFmtId="164" fontId="17" fillId="0" borderId="7" xfId="0" applyNumberFormat="1" applyFont="1" applyBorder="1" applyAlignment="1" applyProtection="1">
      <alignment horizontal="right" vertical="center" wrapText="1" indent="2"/>
      <protection locked="0"/>
    </xf>
    <xf numFmtId="164" fontId="17" fillId="0" borderId="7" xfId="0" applyNumberFormat="1" applyFont="1" applyFill="1" applyBorder="1" applyAlignment="1" applyProtection="1">
      <alignment horizontal="right" vertical="center" wrapText="1" indent="1"/>
      <protection locked="0"/>
    </xf>
    <xf numFmtId="3" fontId="17" fillId="0" borderId="7" xfId="0" applyNumberFormat="1" applyFont="1" applyFill="1" applyBorder="1" applyAlignment="1" applyProtection="1">
      <alignment horizontal="right" vertical="center" wrapText="1" indent="1"/>
      <protection locked="0"/>
    </xf>
    <xf numFmtId="164" fontId="17" fillId="0" borderId="7" xfId="0" applyNumberFormat="1" applyFont="1" applyFill="1" applyBorder="1" applyAlignment="1" applyProtection="1">
      <alignment horizontal="right" vertical="center" wrapText="1" indent="2"/>
      <protection locked="0"/>
    </xf>
    <xf numFmtId="3" fontId="14" fillId="0" borderId="0" xfId="0" applyNumberFormat="1" applyFont="1" applyBorder="1" applyAlignment="1">
      <alignment horizontal="right" indent="1"/>
    </xf>
    <xf numFmtId="3" fontId="14" fillId="0" borderId="8" xfId="0" applyNumberFormat="1" applyFont="1" applyBorder="1" applyAlignment="1">
      <alignment horizontal="right" indent="1"/>
    </xf>
    <xf numFmtId="0" fontId="14" fillId="0" borderId="0" xfId="0" applyFont="1" applyBorder="1" applyAlignment="1">
      <alignment horizontal="center" wrapText="1"/>
    </xf>
    <xf numFmtId="0" fontId="15" fillId="3" borderId="0" xfId="0" applyFont="1" applyFill="1" applyBorder="1" applyAlignment="1">
      <alignment horizontal="left" vertical="center" wrapText="1"/>
    </xf>
    <xf numFmtId="0" fontId="14" fillId="0" borderId="0" xfId="0" applyFont="1" applyBorder="1" applyAlignment="1">
      <alignment horizontal="center" vertical="center"/>
    </xf>
    <xf numFmtId="0" fontId="18" fillId="2" borderId="0" xfId="0" applyFont="1" applyFill="1" applyBorder="1" applyAlignment="1">
      <alignment horizontal="center" vertical="center"/>
    </xf>
    <xf numFmtId="3" fontId="14" fillId="0" borderId="0" xfId="0" applyNumberFormat="1" applyFont="1" applyBorder="1"/>
    <xf numFmtId="164" fontId="14" fillId="0" borderId="0" xfId="0" applyNumberFormat="1" applyFont="1" applyBorder="1"/>
    <xf numFmtId="0" fontId="14" fillId="0" borderId="0" xfId="0" applyFont="1" applyBorder="1" applyAlignment="1"/>
    <xf numFmtId="0" fontId="14" fillId="0" borderId="0" xfId="0" applyFont="1" applyBorder="1" applyAlignment="1">
      <alignment vertical="center"/>
    </xf>
    <xf numFmtId="0" fontId="14" fillId="0" borderId="2" xfId="0" applyFont="1" applyBorder="1" applyAlignment="1">
      <alignment horizontal="center"/>
    </xf>
    <xf numFmtId="0" fontId="14" fillId="0" borderId="0" xfId="0" applyFont="1" applyBorder="1" applyAlignment="1">
      <alignment horizontal="left"/>
    </xf>
    <xf numFmtId="0" fontId="14" fillId="0" borderId="0" xfId="0" applyFont="1" applyBorder="1"/>
    <xf numFmtId="0" fontId="14" fillId="0" borderId="0" xfId="0" applyFont="1" applyBorder="1" applyAlignment="1">
      <alignment horizontal="center"/>
    </xf>
    <xf numFmtId="164" fontId="14" fillId="0" borderId="8" xfId="0" applyNumberFormat="1" applyFont="1" applyBorder="1" applyAlignment="1">
      <alignment horizontal="right" indent="2"/>
    </xf>
    <xf numFmtId="164" fontId="17" fillId="0" borderId="0" xfId="0" applyNumberFormat="1" applyFont="1" applyBorder="1" applyAlignment="1">
      <alignment horizontal="right" indent="2"/>
    </xf>
    <xf numFmtId="0" fontId="18" fillId="3" borderId="1" xfId="0" applyFont="1" applyFill="1" applyBorder="1" applyAlignment="1">
      <alignment horizontal="center"/>
    </xf>
    <xf numFmtId="0" fontId="14" fillId="3" borderId="1" xfId="0" applyFont="1" applyFill="1" applyBorder="1"/>
    <xf numFmtId="0" fontId="19" fillId="0" borderId="8" xfId="0" applyFont="1" applyBorder="1" applyAlignment="1">
      <alignment horizontal="left"/>
    </xf>
    <xf numFmtId="0" fontId="17" fillId="0" borderId="9" xfId="0" applyFont="1" applyBorder="1" applyAlignment="1">
      <alignment horizontal="left"/>
    </xf>
    <xf numFmtId="0" fontId="20" fillId="0" borderId="0" xfId="0" applyFont="1" applyBorder="1" applyAlignment="1">
      <alignment horizontal="left" indent="1"/>
    </xf>
    <xf numFmtId="0" fontId="14" fillId="3" borderId="0" xfId="0" applyFont="1" applyFill="1"/>
    <xf numFmtId="0" fontId="14" fillId="0" borderId="0" xfId="0" applyFont="1" applyFill="1" applyBorder="1" applyAlignment="1">
      <alignment horizontal="left"/>
    </xf>
    <xf numFmtId="0" fontId="20" fillId="0" borderId="5" xfId="0" applyNumberFormat="1" applyFont="1" applyFill="1" applyBorder="1" applyAlignment="1">
      <alignment horizontal="left" wrapText="1"/>
    </xf>
    <xf numFmtId="0" fontId="7" fillId="0" borderId="0" xfId="0" applyFont="1" applyBorder="1" applyAlignment="1">
      <alignment horizontal="left" vertical="center" wrapText="1"/>
    </xf>
    <xf numFmtId="0" fontId="14" fillId="0" borderId="0" xfId="0" applyFont="1" applyBorder="1" applyAlignment="1">
      <alignment horizontal="left" vertical="center" wrapText="1"/>
    </xf>
    <xf numFmtId="0" fontId="14" fillId="0" borderId="0" xfId="0" applyFont="1" applyBorder="1"/>
    <xf numFmtId="3" fontId="14" fillId="0" borderId="5" xfId="0" applyNumberFormat="1" applyFont="1" applyFill="1" applyBorder="1" applyAlignment="1" applyProtection="1">
      <alignment horizontal="right" vertical="center" wrapText="1" indent="3"/>
      <protection locked="0"/>
    </xf>
    <xf numFmtId="3" fontId="14" fillId="0" borderId="0" xfId="0" applyNumberFormat="1" applyFont="1" applyFill="1" applyBorder="1" applyAlignment="1" applyProtection="1">
      <alignment horizontal="right" vertical="center" wrapText="1" indent="3"/>
      <protection locked="0"/>
    </xf>
    <xf numFmtId="3" fontId="17" fillId="0" borderId="6" xfId="0" applyNumberFormat="1" applyFont="1" applyFill="1" applyBorder="1" applyAlignment="1" applyProtection="1">
      <alignment horizontal="right" vertical="center" wrapText="1" indent="3"/>
      <protection locked="0"/>
    </xf>
    <xf numFmtId="165" fontId="14" fillId="0" borderId="5" xfId="0" applyNumberFormat="1" applyFont="1" applyFill="1" applyBorder="1" applyAlignment="1" applyProtection="1">
      <alignment horizontal="right" vertical="center" wrapText="1" indent="4"/>
      <protection locked="0"/>
    </xf>
    <xf numFmtId="165" fontId="14" fillId="0" borderId="0" xfId="0" applyNumberFormat="1" applyFont="1" applyFill="1" applyBorder="1" applyAlignment="1" applyProtection="1">
      <alignment horizontal="right" vertical="center" wrapText="1" indent="4"/>
      <protection locked="0"/>
    </xf>
    <xf numFmtId="165" fontId="17" fillId="0" borderId="6" xfId="0" applyNumberFormat="1" applyFont="1" applyFill="1" applyBorder="1" applyAlignment="1" applyProtection="1">
      <alignment horizontal="right" vertical="center" wrapText="1" indent="4"/>
      <protection locked="0"/>
    </xf>
    <xf numFmtId="164" fontId="14" fillId="0" borderId="5" xfId="0" applyNumberFormat="1" applyFont="1" applyFill="1" applyBorder="1" applyAlignment="1" applyProtection="1">
      <alignment horizontal="right" vertical="center" wrapText="1" indent="3"/>
      <protection locked="0"/>
    </xf>
    <xf numFmtId="164" fontId="14" fillId="0" borderId="0" xfId="0" applyNumberFormat="1" applyFont="1" applyFill="1" applyBorder="1" applyAlignment="1" applyProtection="1">
      <alignment horizontal="right" vertical="center" wrapText="1" indent="3"/>
      <protection locked="0"/>
    </xf>
    <xf numFmtId="164" fontId="17" fillId="0" borderId="6" xfId="0" applyNumberFormat="1" applyFont="1" applyBorder="1" applyAlignment="1" applyProtection="1">
      <alignment horizontal="right" vertical="center" wrapText="1" indent="3"/>
      <protection locked="0"/>
    </xf>
    <xf numFmtId="164" fontId="14" fillId="0" borderId="5" xfId="0" applyNumberFormat="1" applyFont="1" applyFill="1" applyBorder="1" applyAlignment="1" applyProtection="1">
      <alignment horizontal="right" vertical="center" wrapText="1" indent="4"/>
      <protection locked="0"/>
    </xf>
    <xf numFmtId="164" fontId="14" fillId="0" borderId="0" xfId="0" applyNumberFormat="1" applyFont="1" applyFill="1" applyBorder="1" applyAlignment="1" applyProtection="1">
      <alignment horizontal="right" vertical="center" wrapText="1" indent="4"/>
      <protection locked="0"/>
    </xf>
    <xf numFmtId="164" fontId="17" fillId="0" borderId="6" xfId="0" applyNumberFormat="1" applyFont="1" applyBorder="1" applyAlignment="1" applyProtection="1">
      <alignment horizontal="right" vertical="center" wrapText="1" indent="4"/>
      <protection locked="0"/>
    </xf>
    <xf numFmtId="3" fontId="19" fillId="0" borderId="10" xfId="0" applyNumberFormat="1" applyFont="1" applyFill="1" applyBorder="1" applyAlignment="1" applyProtection="1">
      <alignment horizontal="right" vertical="center" wrapText="1" indent="3"/>
      <protection locked="0"/>
    </xf>
    <xf numFmtId="165" fontId="19" fillId="0" borderId="10" xfId="0" applyNumberFormat="1" applyFont="1" applyFill="1" applyBorder="1" applyAlignment="1" applyProtection="1">
      <alignment horizontal="right" vertical="center" wrapText="1" indent="4"/>
      <protection locked="0"/>
    </xf>
    <xf numFmtId="164" fontId="19" fillId="0" borderId="10" xfId="0" applyNumberFormat="1" applyFont="1" applyFill="1" applyBorder="1" applyAlignment="1" applyProtection="1">
      <alignment horizontal="right" vertical="center" wrapText="1" indent="3"/>
      <protection locked="0"/>
    </xf>
    <xf numFmtId="0" fontId="14" fillId="0" borderId="0" xfId="0" applyFont="1" applyBorder="1" applyAlignment="1">
      <alignment horizontal="left"/>
    </xf>
    <xf numFmtId="0" fontId="14" fillId="0" borderId="0" xfId="0" applyFont="1" applyBorder="1"/>
    <xf numFmtId="0" fontId="19" fillId="0" borderId="11" xfId="0" applyFont="1" applyBorder="1" applyAlignment="1">
      <alignment horizontal="left" vertical="center" wrapText="1"/>
    </xf>
    <xf numFmtId="3" fontId="19" fillId="0" borderId="11" xfId="1" applyNumberFormat="1" applyFont="1" applyBorder="1" applyAlignment="1">
      <alignment horizontal="right" vertical="center" wrapText="1" indent="1"/>
    </xf>
    <xf numFmtId="164" fontId="19" fillId="0" borderId="11" xfId="0" applyNumberFormat="1" applyFont="1" applyBorder="1" applyAlignment="1">
      <alignment horizontal="right" vertical="center" wrapText="1" indent="2"/>
    </xf>
    <xf numFmtId="0" fontId="19" fillId="0" borderId="0" xfId="0" applyFont="1" applyBorder="1" applyAlignment="1">
      <alignment horizontal="left" vertical="center" wrapText="1"/>
    </xf>
    <xf numFmtId="3" fontId="19" fillId="0" borderId="0" xfId="1" applyNumberFormat="1" applyFont="1" applyBorder="1" applyAlignment="1">
      <alignment horizontal="right" vertical="center" wrapText="1" indent="1"/>
    </xf>
    <xf numFmtId="164" fontId="19" fillId="0" borderId="0" xfId="0" applyNumberFormat="1" applyFont="1" applyBorder="1" applyAlignment="1">
      <alignment horizontal="right" vertical="center" wrapText="1" indent="2"/>
    </xf>
    <xf numFmtId="0" fontId="17" fillId="0" borderId="9" xfId="0" applyFont="1" applyBorder="1" applyAlignment="1">
      <alignment horizontal="left" vertical="center" wrapText="1"/>
    </xf>
    <xf numFmtId="3" fontId="17" fillId="0" borderId="9" xfId="1" applyNumberFormat="1" applyFont="1" applyBorder="1" applyAlignment="1">
      <alignment horizontal="right" vertical="center" wrapText="1" indent="1"/>
    </xf>
    <xf numFmtId="164" fontId="17" fillId="0" borderId="9" xfId="0" applyNumberFormat="1" applyFont="1" applyBorder="1" applyAlignment="1">
      <alignment horizontal="right" vertical="center" wrapText="1" indent="2"/>
    </xf>
    <xf numFmtId="0" fontId="19" fillId="0" borderId="5"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3" fontId="19" fillId="0" borderId="10" xfId="0" applyNumberFormat="1" applyFont="1" applyFill="1" applyBorder="1" applyAlignment="1" applyProtection="1">
      <alignment horizontal="right" vertical="center" wrapText="1" indent="1"/>
      <protection locked="0"/>
    </xf>
    <xf numFmtId="164" fontId="19" fillId="0" borderId="10" xfId="0" applyNumberFormat="1" applyFont="1" applyFill="1" applyBorder="1" applyAlignment="1" applyProtection="1">
      <alignment horizontal="right" vertical="center" wrapText="1" indent="2"/>
      <protection locked="0"/>
    </xf>
    <xf numFmtId="3" fontId="19" fillId="0" borderId="10" xfId="0" applyNumberFormat="1" applyFont="1" applyFill="1" applyBorder="1" applyAlignment="1" applyProtection="1">
      <alignment horizontal="right" vertical="center" wrapText="1"/>
      <protection locked="0"/>
    </xf>
    <xf numFmtId="164" fontId="19" fillId="0" borderId="10" xfId="0" applyNumberFormat="1" applyFont="1" applyFill="1" applyBorder="1" applyAlignment="1" applyProtection="1">
      <alignment horizontal="right" vertical="center" wrapText="1" indent="1"/>
      <protection locked="0"/>
    </xf>
    <xf numFmtId="0" fontId="19" fillId="0" borderId="5" xfId="0" applyFont="1" applyBorder="1" applyAlignment="1" applyProtection="1">
      <alignment horizontal="left" vertical="center" wrapText="1" indent="1"/>
      <protection locked="0"/>
    </xf>
    <xf numFmtId="3" fontId="19" fillId="0" borderId="5" xfId="0" applyNumberFormat="1" applyFont="1" applyFill="1" applyBorder="1" applyAlignment="1" applyProtection="1">
      <alignment horizontal="right" vertical="center" wrapText="1" indent="1"/>
      <protection locked="0"/>
    </xf>
    <xf numFmtId="164" fontId="19" fillId="0" borderId="5" xfId="0" applyNumberFormat="1" applyFont="1" applyFill="1" applyBorder="1" applyAlignment="1" applyProtection="1">
      <alignment horizontal="right" vertical="center" wrapText="1" indent="2"/>
      <protection locked="0"/>
    </xf>
    <xf numFmtId="3" fontId="19" fillId="0" borderId="0" xfId="0" applyNumberFormat="1" applyFont="1" applyFill="1" applyBorder="1" applyAlignment="1" applyProtection="1">
      <alignment horizontal="right" vertical="center" wrapText="1" indent="1"/>
      <protection locked="0"/>
    </xf>
    <xf numFmtId="164" fontId="19" fillId="0" borderId="0" xfId="0" applyNumberFormat="1" applyFont="1" applyFill="1" applyBorder="1" applyAlignment="1" applyProtection="1">
      <alignment horizontal="right" vertical="center" wrapText="1" indent="2"/>
      <protection locked="0"/>
    </xf>
    <xf numFmtId="3" fontId="19" fillId="0" borderId="5" xfId="0" applyNumberFormat="1" applyFont="1" applyFill="1" applyBorder="1" applyAlignment="1" applyProtection="1">
      <alignment horizontal="right" vertical="center" wrapText="1"/>
      <protection locked="0"/>
    </xf>
    <xf numFmtId="164" fontId="19" fillId="0" borderId="5" xfId="0" applyNumberFormat="1" applyFont="1" applyFill="1" applyBorder="1" applyAlignment="1" applyProtection="1">
      <alignment horizontal="right" vertical="center" wrapText="1" indent="1"/>
      <protection locked="0"/>
    </xf>
    <xf numFmtId="3" fontId="19" fillId="0" borderId="0" xfId="0" applyNumberFormat="1" applyFont="1" applyFill="1" applyBorder="1" applyAlignment="1" applyProtection="1">
      <alignment horizontal="right" vertical="center" wrapText="1"/>
      <protection locked="0"/>
    </xf>
    <xf numFmtId="3" fontId="19" fillId="0" borderId="8" xfId="0" applyNumberFormat="1" applyFont="1" applyBorder="1" applyAlignment="1">
      <alignment horizontal="right" indent="1"/>
    </xf>
    <xf numFmtId="164" fontId="19" fillId="0" borderId="8" xfId="0" applyNumberFormat="1" applyFont="1" applyBorder="1" applyAlignment="1">
      <alignment horizontal="right" indent="2"/>
    </xf>
    <xf numFmtId="164" fontId="19" fillId="0" borderId="12" xfId="0" applyNumberFormat="1" applyFont="1" applyBorder="1" applyAlignment="1">
      <alignment horizontal="right" indent="2"/>
    </xf>
    <xf numFmtId="164" fontId="19" fillId="0" borderId="10" xfId="0" applyNumberFormat="1" applyFont="1" applyFill="1" applyBorder="1" applyAlignment="1" applyProtection="1">
      <alignment horizontal="right" vertical="center" wrapText="1" indent="4"/>
      <protection locked="0"/>
    </xf>
    <xf numFmtId="0" fontId="17" fillId="0" borderId="0" xfId="0" applyFont="1" applyFill="1" applyBorder="1" applyAlignment="1">
      <alignment horizontal="left"/>
    </xf>
    <xf numFmtId="0" fontId="17" fillId="0" borderId="1" xfId="0" applyFont="1" applyBorder="1" applyAlignment="1">
      <alignment horizontal="left"/>
    </xf>
    <xf numFmtId="0" fontId="14" fillId="0" borderId="11" xfId="0" applyFont="1" applyBorder="1" applyAlignment="1">
      <alignment horizontal="left"/>
    </xf>
    <xf numFmtId="164" fontId="19" fillId="0" borderId="8" xfId="0" applyNumberFormat="1" applyFont="1" applyBorder="1" applyAlignment="1">
      <alignment horizontal="center"/>
    </xf>
    <xf numFmtId="164" fontId="17" fillId="0" borderId="7" xfId="0" applyNumberFormat="1" applyFont="1" applyFill="1" applyBorder="1" applyAlignment="1" applyProtection="1">
      <alignment horizontal="center" vertical="center" wrapText="1"/>
      <protection locked="0"/>
    </xf>
    <xf numFmtId="0" fontId="14" fillId="0" borderId="0" xfId="0" applyFont="1" applyFill="1" applyBorder="1" applyAlignment="1">
      <alignment horizontal="left"/>
    </xf>
    <xf numFmtId="164" fontId="14" fillId="0" borderId="13" xfId="0" applyNumberFormat="1" applyFont="1" applyBorder="1" applyAlignment="1">
      <alignment horizontal="right" indent="2"/>
    </xf>
    <xf numFmtId="164" fontId="17" fillId="0" borderId="9" xfId="0" applyNumberFormat="1" applyFont="1" applyBorder="1" applyAlignment="1">
      <alignment horizontal="right" indent="2"/>
    </xf>
    <xf numFmtId="3" fontId="14" fillId="0" borderId="13" xfId="0" applyNumberFormat="1" applyFont="1" applyBorder="1" applyAlignment="1">
      <alignment horizontal="right" indent="1"/>
    </xf>
    <xf numFmtId="0" fontId="14" fillId="0" borderId="2" xfId="0" applyFont="1" applyBorder="1" applyAlignment="1">
      <alignment horizontal="center" wrapText="1"/>
    </xf>
    <xf numFmtId="0" fontId="14" fillId="0" borderId="0" xfId="0" applyFont="1" applyFill="1" applyBorder="1" applyAlignment="1">
      <alignment horizontal="center"/>
    </xf>
    <xf numFmtId="0" fontId="14" fillId="0" borderId="0" xfId="0" applyFont="1" applyBorder="1"/>
    <xf numFmtId="0" fontId="14" fillId="0" borderId="0" xfId="0" applyFont="1" applyFill="1" applyBorder="1" applyAlignment="1">
      <alignment horizontal="left"/>
    </xf>
    <xf numFmtId="3" fontId="19" fillId="0" borderId="13" xfId="0" applyNumberFormat="1" applyFont="1" applyBorder="1" applyAlignment="1">
      <alignment horizontal="right" indent="1"/>
    </xf>
    <xf numFmtId="164" fontId="19" fillId="0" borderId="13" xfId="0" applyNumberFormat="1" applyFont="1" applyBorder="1" applyAlignment="1">
      <alignment horizontal="center"/>
    </xf>
    <xf numFmtId="164" fontId="17" fillId="0" borderId="9" xfId="0" applyNumberFormat="1" applyFont="1" applyBorder="1" applyAlignment="1">
      <alignment horizontal="center"/>
    </xf>
    <xf numFmtId="0" fontId="14" fillId="0" borderId="0" xfId="0" applyFont="1" applyBorder="1"/>
    <xf numFmtId="3" fontId="17" fillId="0" borderId="14" xfId="0" applyNumberFormat="1" applyFont="1" applyFill="1" applyBorder="1" applyAlignment="1" applyProtection="1">
      <alignment horizontal="right" vertical="center" wrapText="1" indent="1"/>
      <protection locked="0"/>
    </xf>
    <xf numFmtId="3" fontId="14" fillId="0" borderId="5" xfId="0" applyNumberFormat="1" applyFont="1" applyFill="1" applyBorder="1" applyAlignment="1" applyProtection="1">
      <alignment horizontal="right" vertical="center" wrapText="1" indent="2"/>
      <protection locked="0"/>
    </xf>
    <xf numFmtId="3" fontId="19" fillId="0" borderId="5" xfId="0" applyNumberFormat="1" applyFont="1" applyFill="1" applyBorder="1" applyAlignment="1" applyProtection="1">
      <alignment horizontal="right" vertical="center" wrapText="1" indent="2"/>
      <protection locked="0"/>
    </xf>
    <xf numFmtId="3" fontId="14" fillId="0" borderId="0" xfId="0" applyNumberFormat="1" applyFont="1" applyFill="1" applyBorder="1" applyAlignment="1" applyProtection="1">
      <alignment horizontal="right" vertical="center" wrapText="1" indent="2"/>
      <protection locked="0"/>
    </xf>
    <xf numFmtId="3" fontId="17" fillId="0" borderId="14" xfId="0" applyNumberFormat="1" applyFont="1" applyFill="1" applyBorder="1" applyAlignment="1" applyProtection="1">
      <alignment horizontal="right" vertical="center" wrapText="1" indent="2"/>
      <protection locked="0"/>
    </xf>
    <xf numFmtId="3" fontId="17" fillId="0" borderId="6" xfId="0" applyNumberFormat="1" applyFont="1" applyFill="1" applyBorder="1" applyAlignment="1" applyProtection="1">
      <alignment horizontal="right" vertical="center" wrapText="1" indent="2"/>
      <protection locked="0"/>
    </xf>
    <xf numFmtId="0" fontId="14" fillId="0" borderId="0" xfId="0" applyFont="1" applyBorder="1" applyAlignment="1">
      <alignment horizontal="left"/>
    </xf>
    <xf numFmtId="0" fontId="14" fillId="0" borderId="0" xfId="0" applyFont="1" applyBorder="1"/>
    <xf numFmtId="0" fontId="14" fillId="0" borderId="0" xfId="0" applyFont="1" applyFill="1" applyBorder="1" applyAlignment="1">
      <alignment horizontal="left"/>
    </xf>
    <xf numFmtId="0" fontId="17" fillId="0" borderId="0" xfId="0" applyFont="1" applyBorder="1" applyAlignment="1" applyProtection="1">
      <alignment horizontal="left" vertical="center" wrapText="1"/>
      <protection locked="0"/>
    </xf>
    <xf numFmtId="0" fontId="14" fillId="0" borderId="0" xfId="0" applyFont="1" applyBorder="1"/>
    <xf numFmtId="3" fontId="17" fillId="0" borderId="1" xfId="0" applyNumberFormat="1" applyFont="1" applyBorder="1" applyAlignment="1">
      <alignment horizontal="right" indent="1"/>
    </xf>
    <xf numFmtId="0" fontId="7" fillId="0" borderId="0" xfId="0" applyFont="1" applyFill="1" applyBorder="1" applyAlignment="1">
      <alignment horizontal="left" wrapText="1"/>
    </xf>
    <xf numFmtId="164" fontId="14" fillId="0" borderId="11" xfId="0" applyNumberFormat="1" applyFont="1" applyBorder="1" applyAlignment="1">
      <alignment horizontal="right" indent="2"/>
    </xf>
    <xf numFmtId="164" fontId="14" fillId="0" borderId="0" xfId="0" applyNumberFormat="1" applyFont="1" applyBorder="1" applyAlignment="1">
      <alignment horizontal="right" indent="2"/>
    </xf>
    <xf numFmtId="165" fontId="19" fillId="0" borderId="5" xfId="0" applyNumberFormat="1" applyFont="1" applyFill="1" applyBorder="1" applyAlignment="1" applyProtection="1">
      <alignment horizontal="right" vertical="center" wrapText="1" indent="1"/>
      <protection locked="0"/>
    </xf>
    <xf numFmtId="165" fontId="17" fillId="0" borderId="6" xfId="0" applyNumberFormat="1" applyFont="1" applyFill="1" applyBorder="1" applyAlignment="1" applyProtection="1">
      <alignment horizontal="right" vertical="center" wrapText="1" indent="1"/>
      <protection locked="0"/>
    </xf>
    <xf numFmtId="165" fontId="14" fillId="0" borderId="11" xfId="0" applyNumberFormat="1" applyFont="1" applyBorder="1" applyAlignment="1">
      <alignment horizontal="center"/>
    </xf>
    <xf numFmtId="165" fontId="19" fillId="0" borderId="8" xfId="0" applyNumberFormat="1" applyFont="1" applyBorder="1" applyAlignment="1">
      <alignment horizontal="center"/>
    </xf>
    <xf numFmtId="165" fontId="14" fillId="0" borderId="0" xfId="0" applyNumberFormat="1" applyFont="1" applyBorder="1" applyAlignment="1">
      <alignment horizontal="center"/>
    </xf>
    <xf numFmtId="165" fontId="17" fillId="0" borderId="1" xfId="0" applyNumberFormat="1" applyFont="1" applyBorder="1" applyAlignment="1">
      <alignment horizontal="center"/>
    </xf>
    <xf numFmtId="0" fontId="17" fillId="0" borderId="0" xfId="0" applyFont="1" applyBorder="1"/>
    <xf numFmtId="0" fontId="14" fillId="0" borderId="0" xfId="0" applyFont="1" applyBorder="1"/>
    <xf numFmtId="0" fontId="14" fillId="0" borderId="0" xfId="0" applyFont="1" applyFill="1" applyBorder="1" applyAlignment="1">
      <alignment horizontal="left"/>
    </xf>
    <xf numFmtId="0" fontId="14" fillId="0" borderId="0" xfId="0" applyFont="1" applyBorder="1"/>
    <xf numFmtId="0" fontId="14" fillId="0" borderId="0" xfId="0" applyFont="1" applyFill="1" applyBorder="1" applyAlignment="1">
      <alignment horizontal="left"/>
    </xf>
    <xf numFmtId="0" fontId="22" fillId="0" borderId="0" xfId="0" applyFont="1" applyFill="1" applyBorder="1" applyAlignment="1">
      <alignment horizontal="center" wrapText="1"/>
    </xf>
    <xf numFmtId="3" fontId="14" fillId="0" borderId="0" xfId="0" applyNumberFormat="1" applyFont="1" applyBorder="1" applyAlignment="1">
      <alignment vertical="center"/>
    </xf>
    <xf numFmtId="0" fontId="17" fillId="0" borderId="0" xfId="0" applyFont="1" applyBorder="1" applyAlignment="1">
      <alignment horizontal="left" wrapText="1"/>
    </xf>
    <xf numFmtId="165" fontId="14" fillId="0" borderId="0" xfId="0" applyNumberFormat="1" applyFont="1" applyBorder="1"/>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1" fillId="0" borderId="8" xfId="0" applyFont="1" applyBorder="1" applyAlignment="1">
      <alignment horizontal="left" vertical="center" wrapText="1"/>
    </xf>
    <xf numFmtId="3" fontId="21" fillId="0" borderId="0" xfId="0" applyNumberFormat="1" applyFont="1" applyBorder="1" applyAlignment="1">
      <alignment horizontal="right" vertical="center"/>
    </xf>
    <xf numFmtId="3" fontId="21" fillId="0" borderId="8" xfId="0" applyNumberFormat="1" applyFont="1" applyBorder="1" applyAlignment="1">
      <alignment horizontal="right" vertical="center"/>
    </xf>
    <xf numFmtId="3" fontId="21" fillId="0" borderId="12" xfId="0" applyNumberFormat="1" applyFont="1" applyBorder="1" applyAlignment="1">
      <alignment horizontal="right" vertical="center"/>
    </xf>
    <xf numFmtId="3" fontId="17" fillId="0" borderId="0" xfId="0" applyNumberFormat="1" applyFont="1" applyBorder="1" applyAlignment="1">
      <alignment horizontal="right" vertical="center"/>
    </xf>
    <xf numFmtId="3" fontId="21" fillId="0" borderId="0" xfId="0" applyNumberFormat="1" applyFont="1" applyBorder="1" applyAlignment="1">
      <alignment horizontal="right" vertical="center" indent="1"/>
    </xf>
    <xf numFmtId="3" fontId="21" fillId="0" borderId="8" xfId="0" applyNumberFormat="1" applyFont="1" applyBorder="1" applyAlignment="1">
      <alignment horizontal="right" vertical="center" indent="1"/>
    </xf>
    <xf numFmtId="3" fontId="21" fillId="0" borderId="12" xfId="0" applyNumberFormat="1" applyFont="1" applyBorder="1" applyAlignment="1">
      <alignment horizontal="right" vertical="center" indent="1"/>
    </xf>
    <xf numFmtId="3" fontId="17" fillId="0" borderId="0" xfId="0" applyNumberFormat="1" applyFont="1" applyBorder="1" applyAlignment="1">
      <alignment horizontal="right" vertical="center" indent="1"/>
    </xf>
    <xf numFmtId="165" fontId="21" fillId="0" borderId="8" xfId="0" applyNumberFormat="1" applyFont="1" applyBorder="1" applyAlignment="1">
      <alignment horizontal="right" vertical="center" indent="2"/>
    </xf>
    <xf numFmtId="165" fontId="21" fillId="0" borderId="12" xfId="0" applyNumberFormat="1" applyFont="1" applyBorder="1" applyAlignment="1">
      <alignment horizontal="right" vertical="center" indent="2"/>
    </xf>
    <xf numFmtId="165" fontId="17" fillId="0" borderId="0" xfId="0" applyNumberFormat="1" applyFont="1" applyBorder="1" applyAlignment="1">
      <alignment horizontal="right" vertical="center" indent="2"/>
    </xf>
    <xf numFmtId="3" fontId="14" fillId="0" borderId="0" xfId="0" applyNumberFormat="1" applyFont="1" applyBorder="1" applyAlignment="1">
      <alignment horizontal="center" vertical="center" wrapText="1"/>
    </xf>
    <xf numFmtId="0" fontId="21" fillId="0" borderId="13" xfId="0" applyFont="1" applyBorder="1" applyAlignment="1">
      <alignment horizontal="left" vertical="center" wrapText="1"/>
    </xf>
    <xf numFmtId="3" fontId="21" fillId="0" borderId="13" xfId="0" applyNumberFormat="1" applyFont="1" applyBorder="1" applyAlignment="1">
      <alignment horizontal="right" vertical="center" indent="1"/>
    </xf>
    <xf numFmtId="3" fontId="21" fillId="0" borderId="13" xfId="0" applyNumberFormat="1" applyFont="1" applyBorder="1" applyAlignment="1">
      <alignment horizontal="right" vertical="center"/>
    </xf>
    <xf numFmtId="0" fontId="17" fillId="0" borderId="1" xfId="0" applyFont="1" applyBorder="1" applyAlignment="1">
      <alignment horizontal="left" wrapText="1"/>
    </xf>
    <xf numFmtId="3" fontId="17" fillId="0" borderId="1" xfId="0" applyNumberFormat="1" applyFont="1" applyBorder="1" applyAlignment="1">
      <alignment horizontal="right" vertical="center" indent="1"/>
    </xf>
    <xf numFmtId="3" fontId="17" fillId="0" borderId="1" xfId="0" applyNumberFormat="1" applyFont="1" applyBorder="1" applyAlignment="1">
      <alignment horizontal="right" vertical="center"/>
    </xf>
    <xf numFmtId="3" fontId="14" fillId="0" borderId="0" xfId="0" applyNumberFormat="1" applyFont="1" applyBorder="1" applyAlignment="1">
      <alignment horizontal="center" wrapText="1"/>
    </xf>
    <xf numFmtId="0" fontId="14" fillId="0" borderId="0" xfId="0" applyFont="1" applyBorder="1" applyAlignment="1" applyProtection="1">
      <alignment horizontal="center" wrapText="1"/>
      <protection locked="0"/>
    </xf>
    <xf numFmtId="0" fontId="14" fillId="0" borderId="0" xfId="0" applyFont="1" applyBorder="1" applyAlignment="1">
      <alignment horizontal="center" wrapText="1"/>
    </xf>
    <xf numFmtId="164" fontId="14" fillId="0" borderId="0" xfId="0" applyNumberFormat="1" applyFont="1" applyBorder="1" applyAlignment="1">
      <alignment horizontal="right" vertical="center" wrapText="1" indent="2"/>
    </xf>
    <xf numFmtId="164" fontId="19" fillId="0" borderId="8" xfId="0" applyNumberFormat="1" applyFont="1" applyBorder="1" applyAlignment="1">
      <alignment horizontal="right" vertical="center" wrapText="1" indent="2"/>
    </xf>
    <xf numFmtId="164" fontId="17" fillId="0" borderId="1" xfId="0" applyNumberFormat="1" applyFont="1" applyBorder="1" applyAlignment="1">
      <alignment horizontal="right" vertical="center" wrapText="1" indent="2"/>
    </xf>
    <xf numFmtId="3" fontId="14" fillId="0" borderId="0" xfId="0" applyNumberFormat="1" applyFont="1" applyBorder="1" applyAlignment="1">
      <alignment horizontal="right" vertical="center" wrapText="1" indent="1"/>
    </xf>
    <xf numFmtId="3" fontId="19" fillId="0" borderId="8" xfId="0" applyNumberFormat="1" applyFont="1" applyBorder="1" applyAlignment="1">
      <alignment horizontal="right" vertical="center" wrapText="1" indent="1"/>
    </xf>
    <xf numFmtId="3" fontId="17" fillId="0" borderId="1" xfId="0" applyNumberFormat="1" applyFont="1" applyBorder="1" applyAlignment="1">
      <alignment horizontal="right" vertical="center" wrapText="1" indent="1"/>
    </xf>
    <xf numFmtId="0" fontId="14" fillId="0" borderId="0" xfId="0" applyFont="1" applyFill="1" applyBorder="1" applyAlignment="1">
      <alignment horizontal="center" wrapText="1"/>
    </xf>
    <xf numFmtId="0" fontId="14" fillId="0" borderId="0" xfId="0" applyFont="1" applyFill="1" applyBorder="1" applyAlignment="1">
      <alignment horizontal="left" vertical="center" wrapText="1"/>
    </xf>
    <xf numFmtId="0" fontId="14" fillId="0" borderId="0" xfId="0" applyFont="1" applyBorder="1" applyAlignment="1">
      <alignment horizontal="left"/>
    </xf>
    <xf numFmtId="0" fontId="14" fillId="0" borderId="0" xfId="0" applyFont="1" applyBorder="1"/>
    <xf numFmtId="0" fontId="14" fillId="0" borderId="0" xfId="0" applyFont="1" applyBorder="1" applyAlignment="1" applyProtection="1">
      <alignment horizontal="center" wrapText="1"/>
      <protection locked="0"/>
    </xf>
    <xf numFmtId="0" fontId="14" fillId="0" borderId="0" xfId="0" applyFont="1" applyBorder="1" applyAlignment="1">
      <alignment horizontal="center" wrapText="1"/>
    </xf>
    <xf numFmtId="165" fontId="17" fillId="0" borderId="9" xfId="0" applyNumberFormat="1" applyFont="1" applyBorder="1" applyAlignment="1">
      <alignment horizontal="right" vertical="center" indent="2"/>
    </xf>
    <xf numFmtId="0" fontId="14" fillId="0" borderId="15" xfId="0" applyFont="1" applyBorder="1" applyAlignment="1">
      <alignment horizontal="center" wrapText="1"/>
    </xf>
    <xf numFmtId="164" fontId="17" fillId="0" borderId="11" xfId="0" applyNumberFormat="1" applyFont="1" applyBorder="1" applyAlignment="1">
      <alignment horizontal="right" indent="2"/>
    </xf>
    <xf numFmtId="0" fontId="23" fillId="0" borderId="0" xfId="0" applyFont="1" applyBorder="1" applyAlignment="1">
      <alignment horizontal="center"/>
    </xf>
    <xf numFmtId="0" fontId="19" fillId="0" borderId="10" xfId="0" applyFont="1" applyBorder="1" applyAlignment="1" applyProtection="1">
      <alignment horizontal="left" vertical="center" wrapText="1" indent="1"/>
      <protection locked="0"/>
    </xf>
    <xf numFmtId="164" fontId="17" fillId="0" borderId="8" xfId="0" applyNumberFormat="1" applyFont="1" applyBorder="1" applyAlignment="1">
      <alignment horizontal="right" indent="2"/>
    </xf>
    <xf numFmtId="3" fontId="19" fillId="0" borderId="11" xfId="0" applyNumberFormat="1" applyFont="1" applyBorder="1" applyAlignment="1">
      <alignment horizontal="right" indent="1"/>
    </xf>
    <xf numFmtId="0" fontId="14" fillId="0" borderId="13" xfId="0" applyFont="1" applyBorder="1" applyAlignment="1">
      <alignment horizontal="left"/>
    </xf>
    <xf numFmtId="3" fontId="14" fillId="0" borderId="13" xfId="0" applyNumberFormat="1" applyFont="1" applyBorder="1"/>
    <xf numFmtId="0" fontId="14" fillId="0" borderId="0" xfId="0" applyFont="1" applyFill="1" applyBorder="1" applyAlignment="1">
      <alignment horizontal="center" vertical="center" wrapText="1"/>
    </xf>
    <xf numFmtId="0" fontId="24" fillId="0" borderId="0" xfId="0" applyFont="1" applyBorder="1" applyAlignment="1">
      <alignment vertical="top" wrapText="1"/>
    </xf>
    <xf numFmtId="0" fontId="24" fillId="0" borderId="0" xfId="0" applyFont="1" applyBorder="1" applyAlignment="1">
      <alignment vertical="top"/>
    </xf>
    <xf numFmtId="164" fontId="19" fillId="0" borderId="11" xfId="0" applyNumberFormat="1" applyFont="1" applyBorder="1" applyAlignment="1">
      <alignment horizontal="center"/>
    </xf>
    <xf numFmtId="0" fontId="14" fillId="0" borderId="0" xfId="0" applyFont="1" applyBorder="1" applyAlignment="1" applyProtection="1">
      <alignment horizontal="center" wrapText="1"/>
      <protection locked="0"/>
    </xf>
    <xf numFmtId="0" fontId="14" fillId="0" borderId="0" xfId="0" applyFont="1" applyBorder="1" applyAlignment="1">
      <alignment horizontal="center" wrapText="1"/>
    </xf>
    <xf numFmtId="0" fontId="14" fillId="0" borderId="0" xfId="0" applyFont="1" applyBorder="1" applyAlignment="1">
      <alignment horizontal="center" wrapText="1"/>
    </xf>
    <xf numFmtId="165" fontId="21" fillId="0" borderId="0" xfId="0" applyNumberFormat="1" applyFont="1" applyBorder="1" applyAlignment="1">
      <alignment horizontal="right" vertical="center" indent="1"/>
    </xf>
    <xf numFmtId="165" fontId="21" fillId="0" borderId="8" xfId="0" applyNumberFormat="1" applyFont="1" applyBorder="1" applyAlignment="1">
      <alignment horizontal="right" vertical="center" indent="1"/>
    </xf>
    <xf numFmtId="165" fontId="21" fillId="0" borderId="12" xfId="0" applyNumberFormat="1" applyFont="1" applyBorder="1" applyAlignment="1">
      <alignment horizontal="right" vertical="center" indent="1"/>
    </xf>
    <xf numFmtId="165" fontId="17" fillId="0" borderId="0" xfId="0" applyNumberFormat="1" applyFont="1" applyBorder="1" applyAlignment="1">
      <alignment horizontal="right" vertical="center" indent="1"/>
    </xf>
    <xf numFmtId="0" fontId="17" fillId="0" borderId="0" xfId="0" applyFont="1" applyBorder="1" applyAlignment="1">
      <alignment horizontal="left" vertical="center" wrapText="1"/>
    </xf>
    <xf numFmtId="165" fontId="17" fillId="0" borderId="9" xfId="0" applyNumberFormat="1" applyFont="1" applyBorder="1" applyAlignment="1">
      <alignment horizontal="right" vertical="center" indent="1"/>
    </xf>
    <xf numFmtId="0" fontId="14" fillId="0" borderId="0" xfId="0" applyFont="1" applyBorder="1" applyAlignment="1">
      <alignment horizontal="left" vertical="center" wrapText="1"/>
    </xf>
    <xf numFmtId="0" fontId="14" fillId="0" borderId="0" xfId="0" applyFont="1" applyBorder="1" applyAlignment="1">
      <alignment horizontal="left" vertical="center"/>
    </xf>
    <xf numFmtId="0" fontId="14" fillId="0" borderId="0" xfId="0" applyFont="1" applyBorder="1"/>
    <xf numFmtId="0" fontId="14" fillId="0" borderId="0" xfId="0" applyFont="1" applyBorder="1" applyAlignment="1" applyProtection="1">
      <alignment horizontal="center" wrapText="1"/>
      <protection locked="0"/>
    </xf>
    <xf numFmtId="0" fontId="14" fillId="0" borderId="8" xfId="0" applyFont="1" applyBorder="1" applyAlignment="1">
      <alignment horizontal="left" vertical="center"/>
    </xf>
    <xf numFmtId="0" fontId="14" fillId="0" borderId="0" xfId="0" applyFont="1" applyBorder="1" applyAlignment="1">
      <alignment horizontal="center" wrapText="1"/>
    </xf>
    <xf numFmtId="0" fontId="14" fillId="0" borderId="11" xfId="0" applyFont="1" applyBorder="1" applyAlignment="1">
      <alignment horizontal="center"/>
    </xf>
    <xf numFmtId="0" fontId="14" fillId="0" borderId="0" xfId="0" applyFont="1" applyBorder="1"/>
    <xf numFmtId="0" fontId="14" fillId="0" borderId="0" xfId="0" applyFont="1" applyBorder="1" applyAlignment="1">
      <alignment horizontal="center" wrapText="1"/>
    </xf>
    <xf numFmtId="0" fontId="19" fillId="0" borderId="8" xfId="0" applyFont="1" applyBorder="1" applyAlignment="1">
      <alignment horizontal="left" vertical="center"/>
    </xf>
    <xf numFmtId="0" fontId="19" fillId="0" borderId="8"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left" vertical="center"/>
    </xf>
    <xf numFmtId="0" fontId="14" fillId="0" borderId="12" xfId="0" applyFont="1" applyBorder="1" applyAlignment="1">
      <alignment horizontal="center" vertical="center"/>
    </xf>
    <xf numFmtId="0" fontId="17" fillId="0" borderId="9" xfId="0" applyFont="1" applyBorder="1" applyAlignment="1">
      <alignment horizontal="left" vertical="center"/>
    </xf>
    <xf numFmtId="0" fontId="17" fillId="0" borderId="9" xfId="0" applyFont="1" applyBorder="1" applyAlignment="1">
      <alignment horizontal="center" vertical="center"/>
    </xf>
    <xf numFmtId="0" fontId="17" fillId="0" borderId="0" xfId="0" applyFont="1" applyBorder="1" applyAlignment="1">
      <alignment horizontal="left" vertical="center"/>
    </xf>
    <xf numFmtId="164" fontId="17" fillId="0" borderId="0" xfId="0" applyNumberFormat="1" applyFont="1" applyBorder="1" applyAlignment="1">
      <alignment horizontal="right" vertical="center"/>
    </xf>
    <xf numFmtId="3" fontId="17" fillId="0" borderId="3" xfId="0" applyNumberFormat="1" applyFont="1" applyBorder="1" applyAlignment="1">
      <alignment horizontal="right" vertical="center"/>
    </xf>
    <xf numFmtId="0" fontId="17" fillId="0" borderId="8" xfId="0" applyFont="1" applyBorder="1" applyAlignment="1">
      <alignment horizontal="left" vertical="center"/>
    </xf>
    <xf numFmtId="3" fontId="17" fillId="0" borderId="8" xfId="0" applyNumberFormat="1" applyFont="1" applyBorder="1" applyAlignment="1">
      <alignment horizontal="right" vertical="center"/>
    </xf>
    <xf numFmtId="3" fontId="19" fillId="0" borderId="8" xfId="0" applyNumberFormat="1" applyFont="1" applyBorder="1" applyAlignment="1">
      <alignment horizontal="right" vertical="center"/>
    </xf>
    <xf numFmtId="164" fontId="19" fillId="0" borderId="0" xfId="0" applyNumberFormat="1" applyFont="1" applyBorder="1" applyAlignment="1">
      <alignment horizontal="right" vertical="center"/>
    </xf>
    <xf numFmtId="0" fontId="19" fillId="0" borderId="12" xfId="0" applyFont="1" applyBorder="1" applyAlignment="1">
      <alignment horizontal="left" vertical="center"/>
    </xf>
    <xf numFmtId="3" fontId="19" fillId="0" borderId="12" xfId="0" applyNumberFormat="1" applyFont="1" applyBorder="1" applyAlignment="1">
      <alignment horizontal="right" vertical="center"/>
    </xf>
    <xf numFmtId="3" fontId="19" fillId="0" borderId="12" xfId="0" applyNumberFormat="1" applyFont="1" applyFill="1" applyBorder="1" applyAlignment="1">
      <alignment horizontal="right" vertical="center"/>
    </xf>
    <xf numFmtId="3" fontId="17" fillId="0" borderId="0" xfId="0" applyNumberFormat="1" applyFont="1" applyFill="1" applyBorder="1" applyAlignment="1">
      <alignment horizontal="right" vertical="center"/>
    </xf>
    <xf numFmtId="0" fontId="19" fillId="0" borderId="0" xfId="0" applyFont="1" applyBorder="1" applyAlignment="1">
      <alignment horizontal="left" vertical="center"/>
    </xf>
    <xf numFmtId="3" fontId="19" fillId="0" borderId="0" xfId="0" applyNumberFormat="1" applyFont="1" applyBorder="1" applyAlignment="1">
      <alignment horizontal="right" vertical="center"/>
    </xf>
    <xf numFmtId="3" fontId="19" fillId="0" borderId="16" xfId="0" applyNumberFormat="1" applyFont="1" applyBorder="1" applyAlignment="1">
      <alignment horizontal="right" vertical="center"/>
    </xf>
    <xf numFmtId="3" fontId="17" fillId="0" borderId="14" xfId="0" applyNumberFormat="1" applyFont="1" applyBorder="1" applyAlignment="1">
      <alignment horizontal="right" vertical="center"/>
    </xf>
    <xf numFmtId="3" fontId="19" fillId="0" borderId="0" xfId="0" applyNumberFormat="1" applyFont="1" applyBorder="1" applyAlignment="1">
      <alignment horizontal="right" vertical="center" indent="1"/>
    </xf>
    <xf numFmtId="3" fontId="19" fillId="0" borderId="8" xfId="0" applyNumberFormat="1" applyFont="1" applyBorder="1" applyAlignment="1">
      <alignment horizontal="right" vertical="center" indent="1"/>
    </xf>
    <xf numFmtId="165" fontId="19" fillId="0" borderId="0" xfId="0" applyNumberFormat="1" applyFont="1" applyBorder="1" applyAlignment="1">
      <alignment horizontal="right" vertical="center" indent="3"/>
    </xf>
    <xf numFmtId="165" fontId="19" fillId="0" borderId="8" xfId="0" applyNumberFormat="1" applyFont="1" applyBorder="1" applyAlignment="1">
      <alignment horizontal="right" vertical="center" indent="3"/>
    </xf>
    <xf numFmtId="165" fontId="19" fillId="0" borderId="16" xfId="0" applyNumberFormat="1" applyFont="1" applyBorder="1" applyAlignment="1">
      <alignment horizontal="right" vertical="center" indent="3"/>
    </xf>
    <xf numFmtId="165" fontId="17" fillId="0" borderId="14" xfId="0" applyNumberFormat="1" applyFont="1" applyBorder="1" applyAlignment="1">
      <alignment horizontal="right" vertical="center" indent="3"/>
    </xf>
    <xf numFmtId="3" fontId="19" fillId="0" borderId="17" xfId="0" applyNumberFormat="1" applyFont="1" applyBorder="1" applyAlignment="1">
      <alignment horizontal="right" vertical="center" indent="1"/>
    </xf>
    <xf numFmtId="3" fontId="19" fillId="0" borderId="18" xfId="0" applyNumberFormat="1" applyFont="1" applyBorder="1" applyAlignment="1">
      <alignment horizontal="right" vertical="center" indent="1"/>
    </xf>
    <xf numFmtId="164" fontId="19" fillId="0" borderId="0" xfId="0" applyNumberFormat="1" applyFont="1" applyBorder="1" applyAlignment="1">
      <alignment horizontal="right" vertical="center" indent="2"/>
    </xf>
    <xf numFmtId="164" fontId="19" fillId="0" borderId="17" xfId="0" applyNumberFormat="1" applyFont="1" applyBorder="1" applyAlignment="1">
      <alignment horizontal="right" vertical="center" indent="2"/>
    </xf>
    <xf numFmtId="164" fontId="19" fillId="0" borderId="18" xfId="0" applyNumberFormat="1" applyFont="1" applyBorder="1" applyAlignment="1">
      <alignment horizontal="right" vertical="center" indent="2"/>
    </xf>
    <xf numFmtId="164" fontId="17" fillId="0" borderId="0" xfId="0" applyNumberFormat="1" applyFont="1" applyBorder="1" applyAlignment="1">
      <alignment horizontal="right" vertical="center" indent="2"/>
    </xf>
    <xf numFmtId="0" fontId="19" fillId="0" borderId="17" xfId="0" applyFont="1" applyBorder="1" applyAlignment="1">
      <alignment horizontal="left" vertical="center"/>
    </xf>
    <xf numFmtId="0" fontId="19" fillId="0" borderId="18" xfId="0" applyFont="1" applyBorder="1" applyAlignment="1">
      <alignment horizontal="left" vertical="center"/>
    </xf>
    <xf numFmtId="3" fontId="17" fillId="0" borderId="8" xfId="0" applyNumberFormat="1" applyFont="1" applyBorder="1" applyAlignment="1">
      <alignment horizontal="right" vertical="center" indent="1"/>
    </xf>
    <xf numFmtId="3" fontId="19" fillId="0" borderId="12" xfId="0" applyNumberFormat="1" applyFont="1" applyBorder="1" applyAlignment="1">
      <alignment horizontal="right" vertical="center" indent="1"/>
    </xf>
    <xf numFmtId="164" fontId="17" fillId="0" borderId="0" xfId="0" applyNumberFormat="1" applyFont="1" applyBorder="1" applyAlignment="1">
      <alignment horizontal="right" vertical="center" indent="1"/>
    </xf>
    <xf numFmtId="164" fontId="17" fillId="0" borderId="8" xfId="0" applyNumberFormat="1" applyFont="1" applyBorder="1" applyAlignment="1">
      <alignment horizontal="right" vertical="center" indent="1"/>
    </xf>
    <xf numFmtId="164" fontId="19" fillId="0" borderId="8" xfId="0" applyNumberFormat="1" applyFont="1" applyBorder="1" applyAlignment="1">
      <alignment horizontal="right" vertical="center" indent="1"/>
    </xf>
    <xf numFmtId="164" fontId="19" fillId="0" borderId="12" xfId="0" applyNumberFormat="1" applyFont="1" applyBorder="1" applyAlignment="1">
      <alignment horizontal="right" vertical="center" indent="1"/>
    </xf>
    <xf numFmtId="3" fontId="17" fillId="0" borderId="3" xfId="0" applyNumberFormat="1" applyFont="1" applyBorder="1" applyAlignment="1">
      <alignment horizontal="right" vertical="center" indent="1"/>
    </xf>
    <xf numFmtId="164" fontId="17" fillId="0" borderId="8" xfId="0" applyNumberFormat="1" applyFont="1" applyBorder="1" applyAlignment="1">
      <alignment horizontal="right" vertical="center" indent="2"/>
    </xf>
    <xf numFmtId="164" fontId="19" fillId="0" borderId="8" xfId="0" applyNumberFormat="1" applyFont="1" applyBorder="1" applyAlignment="1">
      <alignment horizontal="right" vertical="center" indent="2"/>
    </xf>
    <xf numFmtId="3" fontId="19" fillId="0" borderId="12" xfId="0" applyNumberFormat="1" applyFont="1" applyFill="1" applyBorder="1" applyAlignment="1">
      <alignment horizontal="right" vertical="center" indent="1"/>
    </xf>
    <xf numFmtId="164" fontId="19" fillId="0" borderId="12" xfId="0" applyNumberFormat="1" applyFont="1" applyBorder="1" applyAlignment="1">
      <alignment horizontal="right" vertical="center" indent="2"/>
    </xf>
    <xf numFmtId="3" fontId="17" fillId="0" borderId="0" xfId="0" applyNumberFormat="1" applyFont="1" applyFill="1" applyBorder="1" applyAlignment="1">
      <alignment horizontal="right" vertical="center" indent="1"/>
    </xf>
    <xf numFmtId="0" fontId="17" fillId="0" borderId="1" xfId="0" applyFont="1" applyBorder="1" applyAlignment="1">
      <alignment horizontal="left" vertical="center"/>
    </xf>
    <xf numFmtId="0" fontId="17" fillId="0" borderId="0" xfId="0" applyFont="1" applyFill="1" applyBorder="1" applyAlignment="1">
      <alignment horizontal="left" vertical="center"/>
    </xf>
    <xf numFmtId="0" fontId="14" fillId="0" borderId="11" xfId="0" applyFont="1" applyBorder="1" applyAlignment="1">
      <alignment horizontal="left" vertical="center"/>
    </xf>
    <xf numFmtId="3" fontId="14" fillId="0" borderId="0" xfId="0" applyNumberFormat="1" applyFont="1" applyBorder="1" applyAlignment="1">
      <alignment horizontal="right" vertical="center"/>
    </xf>
    <xf numFmtId="3" fontId="14" fillId="0" borderId="13" xfId="0" applyNumberFormat="1" applyFont="1" applyBorder="1" applyAlignment="1">
      <alignment horizontal="right" vertical="center"/>
    </xf>
    <xf numFmtId="164" fontId="14" fillId="0" borderId="11" xfId="0" applyNumberFormat="1" applyFont="1" applyBorder="1" applyAlignment="1">
      <alignment horizontal="center" vertical="center"/>
    </xf>
    <xf numFmtId="164" fontId="19" fillId="0" borderId="8" xfId="0" applyNumberFormat="1" applyFont="1" applyBorder="1" applyAlignment="1">
      <alignment horizontal="center" vertical="center"/>
    </xf>
    <xf numFmtId="164" fontId="14" fillId="0" borderId="0" xfId="0" applyNumberFormat="1" applyFont="1" applyBorder="1" applyAlignment="1">
      <alignment horizontal="center" vertical="center"/>
    </xf>
    <xf numFmtId="164" fontId="17" fillId="0" borderId="1" xfId="0" applyNumberFormat="1" applyFont="1" applyBorder="1" applyAlignment="1">
      <alignment horizontal="center" vertical="center"/>
    </xf>
    <xf numFmtId="164" fontId="14" fillId="0" borderId="11" xfId="0" applyNumberFormat="1" applyFont="1" applyBorder="1" applyAlignment="1">
      <alignment horizontal="right" vertical="center" indent="3"/>
    </xf>
    <xf numFmtId="164" fontId="19" fillId="0" borderId="8" xfId="0" applyNumberFormat="1" applyFont="1" applyBorder="1" applyAlignment="1">
      <alignment horizontal="right" vertical="center" indent="3"/>
    </xf>
    <xf numFmtId="164" fontId="14" fillId="0" borderId="0" xfId="0" applyNumberFormat="1" applyFont="1" applyBorder="1" applyAlignment="1">
      <alignment horizontal="right" vertical="center" indent="3"/>
    </xf>
    <xf numFmtId="164" fontId="17" fillId="0" borderId="1" xfId="0" applyNumberFormat="1" applyFont="1" applyBorder="1" applyAlignment="1">
      <alignment horizontal="right" vertical="center" indent="3"/>
    </xf>
    <xf numFmtId="3" fontId="14" fillId="0" borderId="11" xfId="0" applyNumberFormat="1" applyFont="1" applyBorder="1" applyAlignment="1">
      <alignment horizontal="right" vertical="center" indent="2"/>
    </xf>
    <xf numFmtId="3" fontId="19" fillId="0" borderId="8" xfId="0" applyNumberFormat="1" applyFont="1" applyBorder="1" applyAlignment="1">
      <alignment horizontal="right" vertical="center" indent="2"/>
    </xf>
    <xf numFmtId="3" fontId="14" fillId="0" borderId="0" xfId="0" applyNumberFormat="1" applyFont="1" applyBorder="1" applyAlignment="1">
      <alignment horizontal="right" vertical="center" indent="2"/>
    </xf>
    <xf numFmtId="3" fontId="17" fillId="0" borderId="1" xfId="0" applyNumberFormat="1" applyFont="1" applyBorder="1" applyAlignment="1">
      <alignment horizontal="right" vertical="center" indent="2"/>
    </xf>
    <xf numFmtId="164" fontId="14" fillId="0" borderId="8" xfId="0" applyNumberFormat="1" applyFont="1" applyBorder="1" applyAlignment="1">
      <alignment horizontal="center" vertical="center"/>
    </xf>
    <xf numFmtId="164" fontId="19" fillId="0" borderId="8" xfId="0" applyNumberFormat="1" applyFont="1" applyBorder="1" applyAlignment="1">
      <alignment horizontal="left" vertical="center" indent="2"/>
    </xf>
    <xf numFmtId="164" fontId="14" fillId="0" borderId="11" xfId="0" applyNumberFormat="1" applyFont="1" applyBorder="1" applyAlignment="1">
      <alignment horizontal="right" vertical="center" indent="2"/>
    </xf>
    <xf numFmtId="164" fontId="14" fillId="0" borderId="8" xfId="0" applyNumberFormat="1" applyFont="1" applyBorder="1" applyAlignment="1">
      <alignment horizontal="right" vertical="center" indent="2"/>
    </xf>
    <xf numFmtId="164" fontId="14" fillId="0" borderId="11" xfId="0" applyNumberFormat="1" applyFont="1" applyBorder="1" applyAlignment="1">
      <alignment horizontal="right" vertical="center" indent="1"/>
    </xf>
    <xf numFmtId="164" fontId="14" fillId="0" borderId="8" xfId="0" applyNumberFormat="1" applyFont="1" applyBorder="1" applyAlignment="1">
      <alignment horizontal="right" vertical="center" indent="1"/>
    </xf>
    <xf numFmtId="164" fontId="17" fillId="0" borderId="7" xfId="0" applyNumberFormat="1" applyFont="1" applyFill="1" applyBorder="1" applyAlignment="1" applyProtection="1">
      <alignment horizontal="center" vertical="center"/>
      <protection locked="0"/>
    </xf>
    <xf numFmtId="164" fontId="17" fillId="0" borderId="7" xfId="0" applyNumberFormat="1" applyFont="1" applyFill="1" applyBorder="1" applyAlignment="1" applyProtection="1">
      <alignment horizontal="right" vertical="center" indent="2"/>
      <protection locked="0"/>
    </xf>
    <xf numFmtId="3" fontId="14" fillId="0" borderId="0" xfId="0" applyNumberFormat="1" applyFont="1" applyBorder="1" applyAlignment="1">
      <alignment horizontal="right" vertical="center" indent="1"/>
    </xf>
    <xf numFmtId="3" fontId="14" fillId="0" borderId="8" xfId="0" applyNumberFormat="1" applyFont="1" applyBorder="1" applyAlignment="1">
      <alignment horizontal="right" vertical="center"/>
    </xf>
    <xf numFmtId="3" fontId="14" fillId="0" borderId="8" xfId="0" applyNumberFormat="1" applyFont="1" applyBorder="1" applyAlignment="1">
      <alignment horizontal="right" vertical="center" indent="1"/>
    </xf>
    <xf numFmtId="3" fontId="14" fillId="0" borderId="13" xfId="0" applyNumberFormat="1" applyFont="1" applyBorder="1" applyAlignment="1">
      <alignment horizontal="right" vertical="center" indent="1"/>
    </xf>
    <xf numFmtId="164" fontId="14" fillId="0" borderId="0" xfId="0" applyNumberFormat="1" applyFont="1" applyBorder="1" applyAlignment="1">
      <alignment horizontal="right" vertical="center" indent="1"/>
    </xf>
    <xf numFmtId="164" fontId="14" fillId="0" borderId="0" xfId="0" applyNumberFormat="1" applyFont="1" applyBorder="1" applyAlignment="1">
      <alignment horizontal="right" vertical="center" indent="2"/>
    </xf>
    <xf numFmtId="164" fontId="14" fillId="0" borderId="13" xfId="0" applyNumberFormat="1" applyFont="1" applyBorder="1" applyAlignment="1">
      <alignment horizontal="right" vertical="center" indent="1"/>
    </xf>
    <xf numFmtId="164" fontId="14" fillId="0" borderId="13" xfId="0" applyNumberFormat="1" applyFont="1" applyBorder="1" applyAlignment="1">
      <alignment horizontal="right" vertical="center" indent="2"/>
    </xf>
    <xf numFmtId="164" fontId="17" fillId="0" borderId="9" xfId="0" applyNumberFormat="1" applyFont="1" applyBorder="1" applyAlignment="1">
      <alignment horizontal="right" vertical="center" indent="1"/>
    </xf>
    <xf numFmtId="164" fontId="17" fillId="0" borderId="9" xfId="0" applyNumberFormat="1" applyFont="1" applyBorder="1" applyAlignment="1">
      <alignment horizontal="right" vertical="center" indent="2"/>
    </xf>
    <xf numFmtId="3" fontId="14" fillId="0" borderId="12" xfId="0" applyNumberFormat="1" applyFont="1" applyBorder="1" applyAlignment="1">
      <alignment horizontal="right" vertical="center"/>
    </xf>
    <xf numFmtId="165" fontId="14" fillId="0" borderId="11" xfId="0" applyNumberFormat="1" applyFont="1" applyBorder="1" applyAlignment="1">
      <alignment horizontal="right" vertical="center" indent="1"/>
    </xf>
    <xf numFmtId="165" fontId="19" fillId="0" borderId="8" xfId="0" applyNumberFormat="1" applyFont="1" applyBorder="1" applyAlignment="1">
      <alignment horizontal="right" vertical="center" indent="1"/>
    </xf>
    <xf numFmtId="165" fontId="14" fillId="0" borderId="8" xfId="0" applyNumberFormat="1" applyFont="1" applyBorder="1" applyAlignment="1">
      <alignment horizontal="right" vertical="center" indent="1"/>
    </xf>
    <xf numFmtId="165" fontId="14" fillId="0" borderId="13" xfId="0" applyNumberFormat="1" applyFont="1" applyBorder="1" applyAlignment="1">
      <alignment horizontal="right" vertical="center" indent="1"/>
    </xf>
    <xf numFmtId="3" fontId="19" fillId="0" borderId="11" xfId="0" applyNumberFormat="1" applyFont="1" applyBorder="1" applyAlignment="1">
      <alignment horizontal="center" vertical="center"/>
    </xf>
    <xf numFmtId="164" fontId="19" fillId="0" borderId="11" xfId="0" applyNumberFormat="1" applyFont="1" applyBorder="1" applyAlignment="1">
      <alignment horizontal="center" vertical="center"/>
    </xf>
    <xf numFmtId="164" fontId="19" fillId="0" borderId="13" xfId="0" applyNumberFormat="1" applyFont="1" applyBorder="1" applyAlignment="1">
      <alignment horizontal="center" vertical="center"/>
    </xf>
    <xf numFmtId="164" fontId="17" fillId="0" borderId="9" xfId="0" applyNumberFormat="1" applyFont="1" applyBorder="1" applyAlignment="1">
      <alignment horizontal="center" vertical="center"/>
    </xf>
    <xf numFmtId="164" fontId="19" fillId="0" borderId="11" xfId="0" applyNumberFormat="1" applyFont="1" applyBorder="1" applyAlignment="1">
      <alignment horizontal="left" vertical="center" indent="2"/>
    </xf>
    <xf numFmtId="164" fontId="19" fillId="0" borderId="13" xfId="0" applyNumberFormat="1" applyFont="1" applyBorder="1" applyAlignment="1">
      <alignment horizontal="left" vertical="center" indent="2"/>
    </xf>
    <xf numFmtId="164" fontId="17" fillId="0" borderId="9" xfId="0" applyNumberFormat="1" applyFont="1" applyBorder="1" applyAlignment="1">
      <alignment horizontal="left" vertical="center" indent="2"/>
    </xf>
    <xf numFmtId="3" fontId="19" fillId="0" borderId="11" xfId="0" applyNumberFormat="1" applyFont="1" applyBorder="1" applyAlignment="1">
      <alignment horizontal="right" vertical="center" indent="1"/>
    </xf>
    <xf numFmtId="3" fontId="19" fillId="0" borderId="13" xfId="0" applyNumberFormat="1" applyFont="1" applyBorder="1" applyAlignment="1">
      <alignment horizontal="right" vertical="center" indent="1"/>
    </xf>
    <xf numFmtId="3" fontId="19" fillId="0" borderId="13" xfId="0" applyNumberFormat="1" applyFont="1" applyBorder="1" applyAlignment="1">
      <alignment horizontal="right" vertical="center" indent="2"/>
    </xf>
    <xf numFmtId="3" fontId="14" fillId="0" borderId="11" xfId="0" applyNumberFormat="1" applyFont="1" applyBorder="1" applyAlignment="1">
      <alignment horizontal="right" vertical="center" indent="1"/>
    </xf>
    <xf numFmtId="164" fontId="17" fillId="0" borderId="1" xfId="0" applyNumberFormat="1" applyFont="1" applyBorder="1" applyAlignment="1">
      <alignment horizontal="right" vertical="center" indent="2"/>
    </xf>
    <xf numFmtId="164" fontId="14" fillId="0" borderId="11" xfId="0" applyNumberFormat="1" applyFont="1" applyBorder="1" applyAlignment="1">
      <alignment horizontal="left" vertical="center" indent="3"/>
    </xf>
    <xf numFmtId="164" fontId="19" fillId="0" borderId="8" xfId="0" applyNumberFormat="1" applyFont="1" applyBorder="1" applyAlignment="1">
      <alignment horizontal="left" vertical="center" indent="3"/>
    </xf>
    <xf numFmtId="164" fontId="14" fillId="0" borderId="0" xfId="0" applyNumberFormat="1" applyFont="1" applyBorder="1" applyAlignment="1">
      <alignment horizontal="left" vertical="center" indent="3"/>
    </xf>
    <xf numFmtId="164" fontId="17" fillId="0" borderId="1" xfId="0" applyNumberFormat="1" applyFont="1" applyBorder="1" applyAlignment="1">
      <alignment horizontal="left" vertical="center" indent="3"/>
    </xf>
    <xf numFmtId="3" fontId="14" fillId="0" borderId="0" xfId="0" applyNumberFormat="1" applyFont="1" applyBorder="1" applyAlignment="1">
      <alignment horizontal="center" vertical="center"/>
    </xf>
    <xf numFmtId="3" fontId="19" fillId="0" borderId="8" xfId="0" applyNumberFormat="1" applyFont="1" applyBorder="1" applyAlignment="1">
      <alignment horizontal="center" vertical="center"/>
    </xf>
    <xf numFmtId="3" fontId="14" fillId="0" borderId="8" xfId="0" applyNumberFormat="1" applyFont="1" applyBorder="1" applyAlignment="1">
      <alignment horizontal="center" vertical="center"/>
    </xf>
    <xf numFmtId="3" fontId="14" fillId="0" borderId="12" xfId="0" applyNumberFormat="1" applyFont="1" applyBorder="1" applyAlignment="1">
      <alignment horizontal="center" vertical="center"/>
    </xf>
    <xf numFmtId="3" fontId="17" fillId="0" borderId="9" xfId="0" applyNumberFormat="1" applyFont="1" applyBorder="1" applyAlignment="1">
      <alignment horizontal="center" vertical="center"/>
    </xf>
    <xf numFmtId="165" fontId="14" fillId="0" borderId="11" xfId="0" applyNumberFormat="1" applyFont="1" applyBorder="1" applyAlignment="1">
      <alignment horizontal="center" vertical="center"/>
    </xf>
    <xf numFmtId="165" fontId="19" fillId="0" borderId="8" xfId="0" applyNumberFormat="1" applyFont="1" applyBorder="1" applyAlignment="1">
      <alignment horizontal="center" vertical="center"/>
    </xf>
    <xf numFmtId="165" fontId="14" fillId="0" borderId="0" xfId="0" applyNumberFormat="1" applyFont="1" applyBorder="1" applyAlignment="1">
      <alignment horizontal="center" vertical="center"/>
    </xf>
    <xf numFmtId="165" fontId="17" fillId="0" borderId="1" xfId="0" applyNumberFormat="1" applyFont="1" applyBorder="1" applyAlignment="1">
      <alignment horizontal="center" vertical="center"/>
    </xf>
    <xf numFmtId="164" fontId="0" fillId="0" borderId="0" xfId="0" applyNumberFormat="1" applyBorder="1"/>
    <xf numFmtId="0" fontId="14" fillId="3" borderId="0" xfId="0" applyFont="1" applyFill="1" applyBorder="1"/>
    <xf numFmtId="164" fontId="19" fillId="0" borderId="0" xfId="0" applyNumberFormat="1" applyFont="1" applyBorder="1" applyAlignment="1">
      <alignment horizontal="right" indent="2"/>
    </xf>
    <xf numFmtId="0" fontId="14" fillId="0" borderId="0" xfId="0" applyFont="1" applyBorder="1" applyAlignment="1">
      <alignment horizontal="center" wrapText="1"/>
    </xf>
    <xf numFmtId="0" fontId="14" fillId="0" borderId="13" xfId="0" applyFont="1" applyBorder="1" applyAlignment="1">
      <alignment wrapText="1"/>
    </xf>
    <xf numFmtId="0" fontId="14" fillId="0" borderId="13" xfId="0" applyFont="1" applyBorder="1" applyAlignment="1"/>
    <xf numFmtId="0" fontId="14" fillId="0" borderId="0" xfId="0" applyFont="1" applyBorder="1" applyAlignment="1">
      <alignment horizontal="center" wrapText="1"/>
    </xf>
    <xf numFmtId="0" fontId="9" fillId="0" borderId="10" xfId="0" applyNumberFormat="1" applyFont="1" applyBorder="1" applyAlignment="1">
      <alignment vertical="center" wrapText="1"/>
    </xf>
    <xf numFmtId="0" fontId="14" fillId="0" borderId="0" xfId="0" applyFont="1" applyBorder="1" applyAlignment="1" applyProtection="1">
      <alignment horizontal="center" wrapText="1"/>
      <protection locked="0"/>
    </xf>
    <xf numFmtId="0" fontId="14" fillId="0" borderId="0" xfId="0" applyFont="1" applyBorder="1" applyAlignment="1">
      <alignment horizontal="center" wrapText="1"/>
    </xf>
    <xf numFmtId="0" fontId="14" fillId="0" borderId="0" xfId="0" applyFont="1" applyBorder="1"/>
    <xf numFmtId="0" fontId="0" fillId="0" borderId="0" xfId="0"/>
    <xf numFmtId="0" fontId="14" fillId="0" borderId="0" xfId="0" applyFont="1" applyBorder="1"/>
    <xf numFmtId="0" fontId="17" fillId="0" borderId="0" xfId="0" applyFont="1" applyBorder="1" applyAlignment="1">
      <alignment horizontal="left" vertical="center" wrapText="1"/>
    </xf>
    <xf numFmtId="0" fontId="30" fillId="0" borderId="0" xfId="0" applyFont="1" applyBorder="1" applyAlignment="1">
      <alignment horizontal="left" vertical="top" wrapText="1"/>
    </xf>
    <xf numFmtId="164" fontId="0" fillId="0" borderId="0" xfId="0" applyNumberFormat="1" applyAlignment="1">
      <alignment horizontal="right" indent="1"/>
    </xf>
    <xf numFmtId="0" fontId="30" fillId="0" borderId="0" xfId="2" applyFont="1" applyBorder="1" applyAlignment="1">
      <alignment horizontal="left" vertical="top" wrapText="1"/>
    </xf>
    <xf numFmtId="164" fontId="30" fillId="0" borderId="0" xfId="2" applyNumberFormat="1" applyFont="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Border="1"/>
    <xf numFmtId="165" fontId="14" fillId="0" borderId="11" xfId="0" applyNumberFormat="1" applyFont="1" applyBorder="1" applyAlignment="1">
      <alignment horizontal="right" vertical="center" indent="3"/>
    </xf>
    <xf numFmtId="165" fontId="14" fillId="0" borderId="0" xfId="0" applyNumberFormat="1" applyFont="1" applyBorder="1" applyAlignment="1">
      <alignment horizontal="right" vertical="center" indent="3"/>
    </xf>
    <xf numFmtId="165" fontId="17" fillId="0" borderId="1" xfId="0" applyNumberFormat="1" applyFont="1" applyBorder="1" applyAlignment="1">
      <alignment horizontal="right" vertical="center" indent="3"/>
    </xf>
    <xf numFmtId="0" fontId="14" fillId="0" borderId="0" xfId="0" applyFont="1" applyBorder="1"/>
    <xf numFmtId="0" fontId="24" fillId="0" borderId="0" xfId="0" applyFont="1" applyBorder="1" applyAlignment="1">
      <alignment vertical="top"/>
    </xf>
    <xf numFmtId="0" fontId="14" fillId="0" borderId="0" xfId="0" applyFont="1" applyBorder="1"/>
    <xf numFmtId="164" fontId="17" fillId="0" borderId="21" xfId="0" applyNumberFormat="1" applyFont="1" applyBorder="1" applyAlignment="1">
      <alignment horizontal="center" vertical="center"/>
    </xf>
    <xf numFmtId="164" fontId="17" fillId="0" borderId="21" xfId="0" applyNumberFormat="1" applyFont="1" applyBorder="1" applyAlignment="1">
      <alignment horizontal="right" vertical="center" indent="1"/>
    </xf>
    <xf numFmtId="165" fontId="21" fillId="0" borderId="11" xfId="0" applyNumberFormat="1" applyFont="1" applyBorder="1" applyAlignment="1">
      <alignment horizontal="right" vertical="center" indent="2"/>
    </xf>
    <xf numFmtId="165" fontId="21" fillId="0" borderId="11" xfId="0" applyNumberFormat="1" applyFont="1" applyBorder="1" applyAlignment="1">
      <alignment horizontal="right" vertical="center" indent="1"/>
    </xf>
    <xf numFmtId="0" fontId="14" fillId="0" borderId="0" xfId="0" applyFont="1" applyBorder="1"/>
    <xf numFmtId="0" fontId="20" fillId="0" borderId="19" xfId="0" applyFont="1" applyBorder="1" applyAlignment="1">
      <alignment horizontal="left" indent="1"/>
    </xf>
    <xf numFmtId="0" fontId="20" fillId="0" borderId="0" xfId="0" applyFont="1" applyBorder="1" applyAlignment="1">
      <alignment horizontal="left" indent="1"/>
    </xf>
    <xf numFmtId="0" fontId="14" fillId="0" borderId="0" xfId="0" applyFont="1" applyBorder="1" applyAlignment="1">
      <alignment horizontal="center" wrapText="1"/>
    </xf>
    <xf numFmtId="49" fontId="14" fillId="0" borderId="0" xfId="0" applyNumberFormat="1" applyFont="1" applyBorder="1" applyAlignment="1">
      <alignment horizontal="center" wrapText="1"/>
    </xf>
    <xf numFmtId="0" fontId="10" fillId="0" borderId="5" xfId="0" applyNumberFormat="1" applyFont="1" applyBorder="1" applyAlignment="1">
      <alignment horizontal="left" vertical="center" wrapText="1"/>
    </xf>
    <xf numFmtId="9" fontId="14" fillId="0" borderId="0" xfId="5" applyFont="1" applyBorder="1"/>
    <xf numFmtId="167" fontId="14" fillId="0" borderId="0" xfId="5" applyNumberFormat="1" applyFont="1" applyBorder="1"/>
    <xf numFmtId="3" fontId="17" fillId="0" borderId="9" xfId="0" applyNumberFormat="1" applyFont="1" applyBorder="1" applyAlignment="1">
      <alignment horizontal="right" vertical="center" indent="1"/>
    </xf>
    <xf numFmtId="0" fontId="17" fillId="0" borderId="0" xfId="0" applyFont="1" applyBorder="1" applyAlignment="1">
      <alignment horizontal="left"/>
    </xf>
    <xf numFmtId="0" fontId="14" fillId="0" borderId="0" xfId="0" applyFont="1" applyBorder="1"/>
    <xf numFmtId="0" fontId="7"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4" fillId="0" borderId="5"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7" fillId="0" borderId="9" xfId="0" applyFont="1" applyFill="1" applyBorder="1" applyAlignment="1">
      <alignment horizontal="left"/>
    </xf>
    <xf numFmtId="164" fontId="17" fillId="0" borderId="14" xfId="0" applyNumberFormat="1" applyFont="1" applyFill="1" applyBorder="1" applyAlignment="1" applyProtection="1">
      <alignment horizontal="right" vertical="center" wrapText="1" indent="2"/>
      <protection locked="0"/>
    </xf>
    <xf numFmtId="0" fontId="14" fillId="0" borderId="0" xfId="0" applyFont="1" applyFill="1" applyBorder="1" applyAlignment="1" applyProtection="1">
      <alignment wrapText="1"/>
      <protection locked="0"/>
    </xf>
    <xf numFmtId="0" fontId="14" fillId="0" borderId="0"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left" vertical="center" wrapText="1"/>
      <protection locked="0"/>
    </xf>
    <xf numFmtId="0" fontId="17" fillId="0" borderId="6" xfId="0" applyFont="1" applyFill="1" applyBorder="1" applyAlignment="1" applyProtection="1">
      <alignment horizontal="left" vertical="center" wrapText="1"/>
      <protection locked="0"/>
    </xf>
    <xf numFmtId="164" fontId="17" fillId="0" borderId="6" xfId="0" applyNumberFormat="1" applyFont="1" applyFill="1" applyBorder="1" applyAlignment="1" applyProtection="1">
      <alignment horizontal="right" vertical="center" wrapText="1" indent="2"/>
      <protection locked="0"/>
    </xf>
    <xf numFmtId="3" fontId="17" fillId="0" borderId="1" xfId="0" applyNumberFormat="1" applyFont="1" applyFill="1" applyBorder="1" applyAlignment="1">
      <alignment horizontal="right" vertical="center"/>
    </xf>
    <xf numFmtId="0" fontId="14" fillId="0" borderId="0" xfId="0" applyFont="1" applyBorder="1"/>
    <xf numFmtId="0" fontId="19" fillId="0" borderId="5" xfId="0" applyFont="1" applyFill="1" applyBorder="1" applyAlignment="1" applyProtection="1">
      <alignment horizontal="left" vertical="center" wrapText="1"/>
      <protection locked="0"/>
    </xf>
    <xf numFmtId="3" fontId="19" fillId="0" borderId="8" xfId="0" applyNumberFormat="1" applyFont="1" applyFill="1" applyBorder="1" applyAlignment="1">
      <alignment horizontal="right" vertical="center"/>
    </xf>
    <xf numFmtId="165" fontId="19" fillId="0" borderId="8" xfId="0" applyNumberFormat="1" applyFont="1" applyFill="1" applyBorder="1" applyAlignment="1">
      <alignment horizontal="right" vertical="center" indent="3"/>
    </xf>
    <xf numFmtId="0" fontId="19" fillId="0" borderId="17" xfId="0" applyFont="1" applyFill="1" applyBorder="1" applyAlignment="1">
      <alignment horizontal="left" vertical="center"/>
    </xf>
    <xf numFmtId="3" fontId="19" fillId="0" borderId="17" xfId="0" applyNumberFormat="1" applyFont="1" applyFill="1" applyBorder="1" applyAlignment="1">
      <alignment horizontal="right" vertical="center" indent="1"/>
    </xf>
    <xf numFmtId="164" fontId="19" fillId="0" borderId="17" xfId="0" applyNumberFormat="1" applyFont="1" applyFill="1" applyBorder="1" applyAlignment="1">
      <alignment horizontal="right" vertical="center" indent="2"/>
    </xf>
    <xf numFmtId="165" fontId="14" fillId="0" borderId="0" xfId="0" applyNumberFormat="1" applyFont="1" applyFill="1" applyBorder="1"/>
    <xf numFmtId="0" fontId="30" fillId="0" borderId="0" xfId="0" applyFont="1" applyFill="1" applyBorder="1" applyAlignment="1">
      <alignment horizontal="left" vertical="top" wrapText="1"/>
    </xf>
    <xf numFmtId="0" fontId="14" fillId="0" borderId="0" xfId="0" applyFont="1" applyFill="1" applyBorder="1"/>
    <xf numFmtId="0" fontId="14" fillId="0" borderId="0" xfId="0" applyFont="1" applyFill="1" applyBorder="1" applyAlignment="1">
      <alignment horizontal="center" vertical="center" wrapText="1"/>
    </xf>
    <xf numFmtId="49" fontId="14" fillId="0" borderId="0" xfId="0" applyNumberFormat="1" applyFont="1" applyBorder="1" applyAlignment="1">
      <alignment horizontal="center" wrapText="1"/>
    </xf>
    <xf numFmtId="3" fontId="19" fillId="0" borderId="11" xfId="1" applyNumberFormat="1" applyFont="1" applyFill="1" applyBorder="1" applyAlignment="1">
      <alignment horizontal="right" vertical="center" wrapText="1" indent="1"/>
    </xf>
    <xf numFmtId="3" fontId="19" fillId="0" borderId="11" xfId="1" applyNumberFormat="1" applyFont="1" applyFill="1" applyBorder="1" applyAlignment="1">
      <alignment horizontal="right" vertical="center" wrapText="1" indent="2"/>
    </xf>
    <xf numFmtId="165" fontId="19" fillId="0" borderId="11" xfId="1" applyNumberFormat="1" applyFont="1" applyFill="1" applyBorder="1" applyAlignment="1">
      <alignment horizontal="right" vertical="center" wrapText="1" indent="2"/>
    </xf>
    <xf numFmtId="3" fontId="19" fillId="0" borderId="0" xfId="1" applyNumberFormat="1" applyFont="1" applyFill="1" applyBorder="1" applyAlignment="1">
      <alignment horizontal="right" vertical="center" wrapText="1" indent="1"/>
    </xf>
    <xf numFmtId="3" fontId="19" fillId="0" borderId="0" xfId="1" applyNumberFormat="1" applyFont="1" applyFill="1" applyBorder="1" applyAlignment="1">
      <alignment horizontal="right" vertical="center" wrapText="1" indent="2"/>
    </xf>
    <xf numFmtId="165" fontId="19" fillId="0" borderId="0" xfId="1" applyNumberFormat="1" applyFont="1" applyFill="1" applyBorder="1" applyAlignment="1">
      <alignment horizontal="right" vertical="center" wrapText="1" indent="2"/>
    </xf>
    <xf numFmtId="3" fontId="17" fillId="0" borderId="9" xfId="1" applyNumberFormat="1" applyFont="1" applyFill="1" applyBorder="1" applyAlignment="1">
      <alignment horizontal="right" vertical="center" wrapText="1" indent="1"/>
    </xf>
    <xf numFmtId="165" fontId="17" fillId="0" borderId="9" xfId="1" applyNumberFormat="1" applyFont="1" applyFill="1" applyBorder="1" applyAlignment="1">
      <alignment horizontal="right" vertical="center" wrapText="1" indent="2"/>
    </xf>
    <xf numFmtId="49" fontId="14" fillId="0" borderId="0" xfId="0" applyNumberFormat="1" applyFont="1" applyFill="1" applyBorder="1" applyAlignment="1">
      <alignment horizontal="center" wrapText="1"/>
    </xf>
    <xf numFmtId="3" fontId="14" fillId="0" borderId="11" xfId="0" applyNumberFormat="1" applyFont="1" applyFill="1" applyBorder="1" applyAlignment="1">
      <alignment horizontal="right" vertical="center" indent="1"/>
    </xf>
    <xf numFmtId="164" fontId="14" fillId="0" borderId="11" xfId="0" applyNumberFormat="1" applyFont="1" applyFill="1" applyBorder="1" applyAlignment="1">
      <alignment horizontal="right" vertical="center" indent="3"/>
    </xf>
    <xf numFmtId="3" fontId="19" fillId="0" borderId="8" xfId="0" applyNumberFormat="1" applyFont="1" applyFill="1" applyBorder="1" applyAlignment="1">
      <alignment horizontal="right" vertical="center" indent="1"/>
    </xf>
    <xf numFmtId="164" fontId="19" fillId="0" borderId="8" xfId="0" applyNumberFormat="1" applyFont="1" applyFill="1" applyBorder="1" applyAlignment="1">
      <alignment horizontal="right" vertical="center" indent="3"/>
    </xf>
    <xf numFmtId="3" fontId="14" fillId="0" borderId="0" xfId="0" applyNumberFormat="1" applyFont="1" applyFill="1" applyBorder="1" applyAlignment="1">
      <alignment horizontal="right" vertical="center" indent="1"/>
    </xf>
    <xf numFmtId="164" fontId="14" fillId="0" borderId="0" xfId="0" applyNumberFormat="1" applyFont="1" applyFill="1" applyBorder="1" applyAlignment="1">
      <alignment horizontal="right" vertical="center" indent="3"/>
    </xf>
    <xf numFmtId="3" fontId="17" fillId="0" borderId="1" xfId="0" applyNumberFormat="1" applyFont="1" applyFill="1" applyBorder="1" applyAlignment="1">
      <alignment horizontal="right" vertical="center" indent="1"/>
    </xf>
    <xf numFmtId="164" fontId="17" fillId="0" borderId="1" xfId="0" applyNumberFormat="1" applyFont="1" applyFill="1" applyBorder="1" applyAlignment="1">
      <alignment horizontal="right" vertical="center" indent="3"/>
    </xf>
    <xf numFmtId="167" fontId="3" fillId="0" borderId="0" xfId="5" applyNumberFormat="1" applyFont="1" applyBorder="1" applyAlignment="1">
      <alignment wrapText="1"/>
    </xf>
    <xf numFmtId="0" fontId="20" fillId="0" borderId="13" xfId="0" applyFont="1" applyBorder="1" applyAlignment="1">
      <alignment horizontal="left" indent="1"/>
    </xf>
    <xf numFmtId="0" fontId="16"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7" fillId="0" borderId="0" xfId="0" applyFont="1" applyBorder="1" applyAlignment="1">
      <alignment horizontal="left" vertical="center" wrapText="1"/>
    </xf>
    <xf numFmtId="0" fontId="14" fillId="0" borderId="0" xfId="0" applyFont="1" applyBorder="1" applyAlignment="1">
      <alignment horizontal="left" vertical="center" wrapText="1"/>
    </xf>
    <xf numFmtId="0" fontId="9" fillId="0" borderId="10" xfId="0" applyNumberFormat="1" applyFont="1" applyBorder="1" applyAlignment="1">
      <alignment horizontal="left" vertical="center" wrapText="1"/>
    </xf>
    <xf numFmtId="0" fontId="26" fillId="0" borderId="10" xfId="0" applyNumberFormat="1" applyFont="1" applyBorder="1" applyAlignment="1">
      <alignment horizontal="left" vertical="center" wrapText="1"/>
    </xf>
    <xf numFmtId="0" fontId="20" fillId="0" borderId="19" xfId="0" applyFont="1" applyBorder="1" applyAlignment="1">
      <alignment horizontal="left" indent="1"/>
    </xf>
    <xf numFmtId="0" fontId="9" fillId="0" borderId="10" xfId="0" applyNumberFormat="1" applyFont="1" applyFill="1" applyBorder="1" applyAlignment="1">
      <alignment horizontal="left" vertical="center" wrapText="1"/>
    </xf>
    <xf numFmtId="0" fontId="20" fillId="0" borderId="10" xfId="0" applyNumberFormat="1" applyFont="1" applyFill="1" applyBorder="1" applyAlignment="1">
      <alignment horizontal="left" vertical="center" wrapText="1"/>
    </xf>
    <xf numFmtId="0" fontId="20" fillId="0" borderId="10" xfId="0" applyNumberFormat="1" applyFont="1" applyBorder="1" applyAlignment="1">
      <alignment horizontal="left" vertical="center" wrapText="1"/>
    </xf>
    <xf numFmtId="0" fontId="24" fillId="0" borderId="0" xfId="0" applyFont="1" applyBorder="1" applyAlignment="1">
      <alignment vertical="top" wrapText="1"/>
    </xf>
    <xf numFmtId="0" fontId="9" fillId="0" borderId="8" xfId="0" applyFont="1" applyBorder="1" applyAlignment="1">
      <alignment horizontal="left" vertical="center" wrapText="1"/>
    </xf>
    <xf numFmtId="0" fontId="20" fillId="0" borderId="8" xfId="0" applyFont="1" applyBorder="1" applyAlignment="1">
      <alignment horizontal="left" vertical="center" wrapText="1"/>
    </xf>
    <xf numFmtId="0" fontId="15" fillId="0" borderId="0" xfId="0" applyFont="1" applyFill="1" applyBorder="1" applyAlignment="1">
      <alignment horizontal="left" vertical="center" wrapText="1"/>
    </xf>
    <xf numFmtId="0" fontId="18" fillId="3" borderId="0" xfId="0" applyFont="1" applyFill="1" applyBorder="1" applyAlignment="1">
      <alignment horizontal="center" wrapText="1"/>
    </xf>
    <xf numFmtId="0" fontId="7"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20" fillId="0" borderId="0" xfId="0" applyFont="1" applyBorder="1" applyAlignment="1">
      <alignment horizontal="left" wrapText="1" indent="1"/>
    </xf>
    <xf numFmtId="0" fontId="14" fillId="0" borderId="11" xfId="0" applyFont="1" applyFill="1" applyBorder="1" applyAlignment="1">
      <alignment horizontal="center" wrapText="1"/>
    </xf>
    <xf numFmtId="0" fontId="9" fillId="0" borderId="20" xfId="0" applyNumberFormat="1" applyFont="1" applyBorder="1" applyAlignment="1">
      <alignment horizontal="left" vertical="center" wrapText="1"/>
    </xf>
    <xf numFmtId="0" fontId="20" fillId="0" borderId="20" xfId="0" applyNumberFormat="1" applyFont="1" applyBorder="1" applyAlignment="1">
      <alignment horizontal="left" vertical="center" wrapText="1"/>
    </xf>
    <xf numFmtId="0" fontId="10" fillId="0" borderId="20" xfId="0" applyNumberFormat="1" applyFont="1" applyBorder="1" applyAlignment="1">
      <alignment horizontal="left" vertical="center" wrapText="1"/>
    </xf>
    <xf numFmtId="0" fontId="7" fillId="0" borderId="0" xfId="0" applyFont="1" applyBorder="1" applyAlignment="1">
      <alignment horizontal="left" vertical="center"/>
    </xf>
    <xf numFmtId="0" fontId="14" fillId="0" borderId="0" xfId="0" applyFont="1" applyBorder="1" applyAlignment="1">
      <alignment horizontal="left" vertical="center"/>
    </xf>
    <xf numFmtId="0" fontId="16" fillId="0" borderId="0" xfId="0" applyFont="1" applyBorder="1" applyAlignment="1">
      <alignment vertical="center" wrapText="1"/>
    </xf>
    <xf numFmtId="0" fontId="24" fillId="0" borderId="0" xfId="0" applyFont="1" applyBorder="1" applyAlignment="1">
      <alignment vertical="top"/>
    </xf>
    <xf numFmtId="0" fontId="16" fillId="0" borderId="0" xfId="0" applyFont="1" applyBorder="1" applyAlignment="1">
      <alignment horizontal="left" vertical="center"/>
    </xf>
    <xf numFmtId="0" fontId="14" fillId="4" borderId="0" xfId="0" applyFont="1" applyFill="1" applyBorder="1" applyAlignment="1">
      <alignment horizontal="left" vertical="center"/>
    </xf>
    <xf numFmtId="0" fontId="25" fillId="0" borderId="4"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4" fillId="0" borderId="11" xfId="0" applyFont="1" applyFill="1" applyBorder="1" applyAlignment="1">
      <alignment horizontal="center"/>
    </xf>
    <xf numFmtId="0" fontId="7" fillId="0" borderId="1" xfId="0" applyFont="1" applyFill="1" applyBorder="1" applyAlignment="1">
      <alignment horizontal="left" vertical="center"/>
    </xf>
    <xf numFmtId="0" fontId="14" fillId="0" borderId="1" xfId="0" applyFont="1" applyFill="1" applyBorder="1" applyAlignment="1">
      <alignment horizontal="left" vertical="center"/>
    </xf>
    <xf numFmtId="0" fontId="14" fillId="0" borderId="11" xfId="0" applyFont="1" applyBorder="1" applyAlignment="1">
      <alignment horizontal="center"/>
    </xf>
    <xf numFmtId="0" fontId="9" fillId="0" borderId="0" xfId="0" applyNumberFormat="1" applyFont="1" applyBorder="1" applyAlignment="1">
      <alignment horizontal="left" vertical="center" wrapText="1"/>
    </xf>
    <xf numFmtId="0" fontId="7" fillId="0" borderId="0" xfId="0" applyFont="1" applyFill="1" applyBorder="1" applyAlignment="1">
      <alignment horizontal="left" vertical="center"/>
    </xf>
    <xf numFmtId="0" fontId="14" fillId="0" borderId="0" xfId="0" applyFont="1" applyFill="1" applyBorder="1" applyAlignment="1">
      <alignment horizontal="left" vertical="center"/>
    </xf>
    <xf numFmtId="0" fontId="9" fillId="0" borderId="0" xfId="0" applyFont="1" applyBorder="1" applyAlignment="1">
      <alignment vertical="center" wrapText="1"/>
    </xf>
    <xf numFmtId="0" fontId="27" fillId="0" borderId="0" xfId="0" applyFont="1" applyBorder="1" applyAlignment="1">
      <alignment vertical="center" wrapText="1"/>
    </xf>
    <xf numFmtId="0" fontId="9" fillId="0" borderId="20" xfId="0" applyNumberFormat="1" applyFont="1" applyFill="1" applyBorder="1" applyAlignment="1">
      <alignment horizontal="left" vertical="center" wrapText="1"/>
    </xf>
    <xf numFmtId="0" fontId="20" fillId="0" borderId="20" xfId="0" applyNumberFormat="1" applyFont="1" applyFill="1" applyBorder="1" applyAlignment="1">
      <alignment horizontal="left" vertical="center" wrapText="1"/>
    </xf>
    <xf numFmtId="0" fontId="9" fillId="0" borderId="8" xfId="0" applyNumberFormat="1" applyFont="1" applyBorder="1" applyAlignment="1">
      <alignment horizontal="left" vertical="center" wrapText="1"/>
    </xf>
    <xf numFmtId="0" fontId="20" fillId="0" borderId="8" xfId="0" applyNumberFormat="1" applyFont="1" applyBorder="1" applyAlignment="1">
      <alignment horizontal="left" vertical="center" wrapText="1"/>
    </xf>
    <xf numFmtId="0" fontId="14" fillId="0" borderId="1" xfId="0" applyFont="1" applyBorder="1" applyAlignment="1">
      <alignment vertical="center"/>
    </xf>
    <xf numFmtId="0" fontId="14" fillId="0" borderId="0" xfId="0" applyFont="1" applyBorder="1"/>
    <xf numFmtId="0" fontId="29" fillId="0" borderId="0" xfId="0" applyFont="1" applyBorder="1" applyAlignment="1">
      <alignment horizontal="left" vertical="center"/>
    </xf>
    <xf numFmtId="0" fontId="18" fillId="3" borderId="0" xfId="0" applyFont="1" applyFill="1" applyBorder="1" applyAlignment="1">
      <alignment horizontal="center" vertical="center"/>
    </xf>
    <xf numFmtId="0" fontId="28" fillId="0" borderId="0" xfId="0" applyFont="1" applyBorder="1" applyAlignment="1">
      <alignment horizontal="left" vertical="center" indent="7"/>
    </xf>
    <xf numFmtId="0" fontId="14" fillId="0" borderId="0" xfId="0" applyFont="1" applyFill="1" applyBorder="1" applyAlignment="1">
      <alignment horizontal="left" indent="5"/>
    </xf>
    <xf numFmtId="0" fontId="28" fillId="0" borderId="0" xfId="0" applyFont="1" applyBorder="1" applyAlignment="1">
      <alignment horizontal="left" vertical="center" indent="1"/>
    </xf>
    <xf numFmtId="0" fontId="20" fillId="0" borderId="0" xfId="0" applyFont="1" applyBorder="1" applyAlignment="1">
      <alignment horizontal="left" vertical="center"/>
    </xf>
    <xf numFmtId="0" fontId="20" fillId="0" borderId="0" xfId="0" applyFont="1" applyBorder="1" applyAlignment="1">
      <alignment horizontal="left" indent="1"/>
    </xf>
    <xf numFmtId="0" fontId="28" fillId="0" borderId="0" xfId="0" applyFont="1" applyBorder="1" applyAlignment="1">
      <alignment horizontal="left" vertical="center" indent="4"/>
    </xf>
    <xf numFmtId="0" fontId="28" fillId="0" borderId="0" xfId="0" applyFont="1" applyBorder="1" applyAlignment="1">
      <alignment horizontal="left" vertical="center" indent="2"/>
    </xf>
    <xf numFmtId="0" fontId="9" fillId="0" borderId="10" xfId="0" applyNumberFormat="1" applyFont="1" applyBorder="1" applyAlignment="1">
      <alignment vertical="center" wrapText="1"/>
    </xf>
    <xf numFmtId="0" fontId="14" fillId="0" borderId="11" xfId="0" applyFont="1" applyBorder="1" applyAlignment="1">
      <alignment horizontal="center" vertical="center" wrapText="1"/>
    </xf>
    <xf numFmtId="0" fontId="14" fillId="0" borderId="0" xfId="0" applyFont="1" applyBorder="1" applyAlignment="1" applyProtection="1">
      <alignment horizontal="center" wrapText="1"/>
      <protection locked="0"/>
    </xf>
    <xf numFmtId="0" fontId="26" fillId="0" borderId="20" xfId="0" applyNumberFormat="1" applyFont="1" applyBorder="1" applyAlignment="1">
      <alignment horizontal="left" vertical="center" wrapText="1"/>
    </xf>
    <xf numFmtId="0" fontId="29" fillId="0" borderId="0" xfId="0" applyFont="1" applyBorder="1" applyAlignment="1">
      <alignment vertical="center" wrapText="1"/>
    </xf>
    <xf numFmtId="0" fontId="18" fillId="3" borderId="0" xfId="0" applyFont="1" applyFill="1" applyBorder="1" applyAlignment="1">
      <alignment horizontal="center" vertical="center" wrapText="1"/>
    </xf>
    <xf numFmtId="49" fontId="9" fillId="0" borderId="8"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14" fillId="0" borderId="13" xfId="0" applyNumberFormat="1" applyFont="1" applyFill="1" applyBorder="1" applyAlignment="1">
      <alignment horizontal="left" wrapText="1" indent="1"/>
    </xf>
    <xf numFmtId="0" fontId="29" fillId="0" borderId="0" xfId="0" applyFont="1" applyBorder="1" applyAlignment="1">
      <alignment horizontal="left" vertical="center" wrapText="1"/>
    </xf>
    <xf numFmtId="0" fontId="7" fillId="0" borderId="8" xfId="0" applyFont="1" applyBorder="1" applyAlignment="1">
      <alignment horizontal="left" vertical="center"/>
    </xf>
    <xf numFmtId="0" fontId="14" fillId="0" borderId="8" xfId="0" applyFont="1" applyBorder="1" applyAlignment="1">
      <alignment horizontal="left" vertical="center"/>
    </xf>
    <xf numFmtId="0" fontId="14" fillId="0" borderId="13" xfId="0" applyFont="1" applyBorder="1" applyAlignment="1">
      <alignment horizontal="left" indent="1"/>
    </xf>
    <xf numFmtId="0" fontId="14" fillId="3" borderId="0" xfId="0" applyFont="1" applyFill="1" applyBorder="1" applyAlignment="1">
      <alignment horizontal="center"/>
    </xf>
    <xf numFmtId="0" fontId="23" fillId="0" borderId="11" xfId="0" applyFont="1" applyBorder="1" applyAlignment="1">
      <alignment horizontal="center"/>
    </xf>
    <xf numFmtId="0" fontId="9" fillId="0" borderId="8" xfId="0" applyNumberFormat="1" applyFont="1" applyFill="1" applyBorder="1" applyAlignment="1">
      <alignment horizontal="left" vertical="center" wrapText="1"/>
    </xf>
    <xf numFmtId="0" fontId="14" fillId="0" borderId="8" xfId="0" applyFont="1" applyBorder="1" applyAlignment="1">
      <alignment horizontal="center" wrapText="1"/>
    </xf>
    <xf numFmtId="0" fontId="7" fillId="0" borderId="8" xfId="0" applyFont="1" applyBorder="1" applyAlignment="1">
      <alignment horizontal="left" vertical="center" wrapText="1"/>
    </xf>
    <xf numFmtId="0" fontId="14" fillId="0" borderId="8" xfId="0" applyFont="1" applyBorder="1" applyAlignment="1">
      <alignment horizontal="left" vertical="center" wrapText="1"/>
    </xf>
    <xf numFmtId="0" fontId="7" fillId="0" borderId="0" xfId="0" applyFont="1" applyFill="1" applyBorder="1" applyAlignment="1">
      <alignment vertical="center" wrapText="1"/>
    </xf>
    <xf numFmtId="0" fontId="14" fillId="0" borderId="11" xfId="0" applyFont="1" applyFill="1" applyBorder="1" applyAlignment="1">
      <alignment horizontal="center" vertical="center" wrapText="1"/>
    </xf>
    <xf numFmtId="0" fontId="9" fillId="0" borderId="5" xfId="0" applyNumberFormat="1" applyFont="1" applyFill="1" applyBorder="1" applyAlignment="1">
      <alignment horizontal="left" vertical="center" wrapText="1"/>
    </xf>
    <xf numFmtId="0" fontId="20" fillId="0" borderId="5" xfId="0" applyNumberFormat="1" applyFont="1" applyFill="1" applyBorder="1" applyAlignment="1">
      <alignment horizontal="left" vertical="center" wrapText="1"/>
    </xf>
    <xf numFmtId="0" fontId="26" fillId="0" borderId="20" xfId="0" applyNumberFormat="1" applyFont="1" applyFill="1" applyBorder="1" applyAlignment="1">
      <alignment horizontal="left" vertical="center" wrapText="1"/>
    </xf>
    <xf numFmtId="0" fontId="26" fillId="0" borderId="10" xfId="0" applyNumberFormat="1" applyFont="1" applyFill="1" applyBorder="1" applyAlignment="1">
      <alignment horizontal="left" vertical="center" wrapText="1"/>
    </xf>
    <xf numFmtId="0" fontId="18" fillId="0" borderId="0" xfId="0" applyFont="1" applyBorder="1" applyAlignment="1">
      <alignment horizontal="center" vertical="center"/>
    </xf>
    <xf numFmtId="0" fontId="17" fillId="0" borderId="0" xfId="0" applyFont="1" applyBorder="1" applyAlignment="1">
      <alignment horizontal="left" wrapText="1"/>
    </xf>
    <xf numFmtId="0" fontId="17" fillId="3" borderId="0" xfId="0" applyFont="1" applyFill="1" applyBorder="1" applyAlignment="1">
      <alignment horizontal="center" wrapText="1"/>
    </xf>
    <xf numFmtId="0" fontId="14" fillId="0" borderId="0" xfId="0" applyFont="1" applyBorder="1" applyAlignment="1">
      <alignment horizontal="center" wrapText="1"/>
    </xf>
    <xf numFmtId="0" fontId="17" fillId="0" borderId="0" xfId="0" applyFont="1" applyBorder="1" applyAlignment="1">
      <alignment horizontal="left" vertical="center" wrapText="1"/>
    </xf>
    <xf numFmtId="0" fontId="10" fillId="0" borderId="20" xfId="0" applyNumberFormat="1" applyFont="1" applyFill="1" applyBorder="1" applyAlignment="1">
      <alignment horizontal="left" vertical="center" wrapText="1"/>
    </xf>
    <xf numFmtId="0" fontId="9" fillId="0" borderId="10" xfId="0" applyFont="1" applyBorder="1" applyAlignment="1">
      <alignment vertical="center" wrapText="1"/>
    </xf>
    <xf numFmtId="0" fontId="11" fillId="0" borderId="0" xfId="0" applyFont="1" applyFill="1" applyBorder="1" applyAlignment="1">
      <alignment horizontal="left" vertical="center" wrapText="1"/>
    </xf>
    <xf numFmtId="0" fontId="0" fillId="0" borderId="0" xfId="0"/>
    <xf numFmtId="0" fontId="17" fillId="5" borderId="0"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24" fillId="0" borderId="0" xfId="0" applyFont="1" applyBorder="1" applyAlignment="1">
      <alignment horizontal="left" vertical="top"/>
    </xf>
    <xf numFmtId="0" fontId="14" fillId="0" borderId="0" xfId="0" applyFont="1" applyBorder="1" applyAlignment="1">
      <alignment horizontal="left" indent="1"/>
    </xf>
  </cellXfs>
  <cellStyles count="11">
    <cellStyle name="Comma 2" xfId="4"/>
    <cellStyle name="Comma 2 2" xfId="10"/>
    <cellStyle name="Hyperlink 2" xfId="6"/>
    <cellStyle name="Normal" xfId="0" builtinId="0"/>
    <cellStyle name="Normal 2" xfId="1"/>
    <cellStyle name="Normal 2 2" xfId="7"/>
    <cellStyle name="Normal 3" xfId="3"/>
    <cellStyle name="Normal 3 2" xfId="9"/>
    <cellStyle name="Normal_Sheet3" xfId="2"/>
    <cellStyle name="Percent" xfId="5" builtin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3974503187102"/>
          <c:y val="4.9668874172185427E-2"/>
          <c:w val="0.74900981127360111"/>
          <c:h val="0.80463576158940464"/>
        </c:manualLayout>
      </c:layout>
      <c:barChart>
        <c:barDir val="bar"/>
        <c:grouping val="clustered"/>
        <c:varyColors val="0"/>
        <c:ser>
          <c:idx val="0"/>
          <c:order val="0"/>
          <c:spPr>
            <a:solidFill>
              <a:srgbClr val="9999FF"/>
            </a:solidFill>
            <a:ln w="3175">
              <a:solidFill>
                <a:srgbClr val="000000"/>
              </a:solidFill>
              <a:prstDash val="solid"/>
            </a:ln>
          </c:spPr>
          <c:invertIfNegative val="0"/>
          <c:cat>
            <c:strRef>
              <c:f>'10a.Nativity,Gender&amp;Age'!$K$6:$K$24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'10a.Nativity,Gender&amp;Age'!$L$6:$L$24</c:f>
              <c:numCache>
                <c:formatCode>0.0</c:formatCode>
                <c:ptCount val="19"/>
                <c:pt idx="0">
                  <c:v>5.0407457307792578</c:v>
                </c:pt>
                <c:pt idx="1">
                  <c:v>4.8013661752873134</c:v>
                </c:pt>
                <c:pt idx="2">
                  <c:v>4.5741709954548257</c:v>
                </c:pt>
                <c:pt idx="3">
                  <c:v>4.5770962470158683</c:v>
                </c:pt>
                <c:pt idx="4">
                  <c:v>4.5904091265691838</c:v>
                </c:pt>
                <c:pt idx="5">
                  <c:v>4.3418051109209559</c:v>
                </c:pt>
                <c:pt idx="6">
                  <c:v>4.2512513394243525</c:v>
                </c:pt>
                <c:pt idx="7">
                  <c:v>3.890973582648217</c:v>
                </c:pt>
                <c:pt idx="8">
                  <c:v>3.5362786463299227</c:v>
                </c:pt>
                <c:pt idx="9">
                  <c:v>3.0770160770208146</c:v>
                </c:pt>
                <c:pt idx="10">
                  <c:v>2.4467485780754648</c:v>
                </c:pt>
                <c:pt idx="11">
                  <c:v>1.82197916550719</c:v>
                </c:pt>
                <c:pt idx="12">
                  <c:v>1.3764531461552354</c:v>
                </c:pt>
                <c:pt idx="13">
                  <c:v>0.86904043544998166</c:v>
                </c:pt>
                <c:pt idx="14">
                  <c:v>0.63469678044001565</c:v>
                </c:pt>
                <c:pt idx="15">
                  <c:v>0.40886890054718567</c:v>
                </c:pt>
                <c:pt idx="16">
                  <c:v>0.28242254274728457</c:v>
                </c:pt>
                <c:pt idx="17">
                  <c:v>0.1285184912295797</c:v>
                </c:pt>
                <c:pt idx="18">
                  <c:v>6.6735791702677044E-2</c:v>
                </c:pt>
              </c:numCache>
            </c:numRef>
          </c:val>
        </c:ser>
        <c:dLbls>
          <c:showLegendKey val="0"/>
          <c:showVal val="0"/>
          <c:showCatName val="0"/>
          <c:showSerName val="0"/>
          <c:showPercent val="0"/>
          <c:showBubbleSize val="0"/>
        </c:dLbls>
        <c:gapWidth val="0"/>
        <c:axId val="102176256"/>
        <c:axId val="102177792"/>
      </c:barChart>
      <c:barChart>
        <c:barDir val="bar"/>
        <c:grouping val="clustered"/>
        <c:varyColors val="0"/>
        <c:ser>
          <c:idx val="1"/>
          <c:order val="1"/>
          <c:spPr>
            <a:solidFill>
              <a:srgbClr val="993300"/>
            </a:solidFill>
            <a:ln w="3175">
              <a:solidFill>
                <a:srgbClr val="000000"/>
              </a:solidFill>
              <a:prstDash val="solid"/>
            </a:ln>
          </c:spPr>
          <c:invertIfNegative val="0"/>
          <c:cat>
            <c:strRef>
              <c:f>'10a.Nativity,Gender&amp;Age'!$K$6:$K$24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'10a.Nativity,Gender&amp;Age'!$M$6:$M$24</c:f>
              <c:numCache>
                <c:formatCode>0.0</c:formatCode>
                <c:ptCount val="19"/>
                <c:pt idx="0">
                  <c:v>4.8600888190337708</c:v>
                </c:pt>
                <c:pt idx="1">
                  <c:v>4.6090352181415355</c:v>
                </c:pt>
                <c:pt idx="2">
                  <c:v>4.3956805800925984</c:v>
                </c:pt>
                <c:pt idx="3">
                  <c:v>4.2936626726230616</c:v>
                </c:pt>
                <c:pt idx="4">
                  <c:v>4.0529697388792201</c:v>
                </c:pt>
                <c:pt idx="5">
                  <c:v>3.8836556393092034</c:v>
                </c:pt>
                <c:pt idx="6">
                  <c:v>3.8626685481227376</c:v>
                </c:pt>
                <c:pt idx="7">
                  <c:v>3.7090668432114082</c:v>
                </c:pt>
                <c:pt idx="8">
                  <c:v>3.4032962096635444</c:v>
                </c:pt>
                <c:pt idx="9">
                  <c:v>3.0056468717198039</c:v>
                </c:pt>
                <c:pt idx="10">
                  <c:v>2.4804823710937542</c:v>
                </c:pt>
                <c:pt idx="11">
                  <c:v>1.9445797515049834</c:v>
                </c:pt>
                <c:pt idx="12">
                  <c:v>1.5102212988432757</c:v>
                </c:pt>
                <c:pt idx="13">
                  <c:v>1.0665632808173326</c:v>
                </c:pt>
                <c:pt idx="14">
                  <c:v>0.79318417541741837</c:v>
                </c:pt>
                <c:pt idx="15">
                  <c:v>0.58825480108116068</c:v>
                </c:pt>
                <c:pt idx="16">
                  <c:v>0.43002931144431211</c:v>
                </c:pt>
                <c:pt idx="17">
                  <c:v>0.2518874612779694</c:v>
                </c:pt>
                <c:pt idx="18">
                  <c:v>0.14244954441758589</c:v>
                </c:pt>
              </c:numCache>
            </c:numRef>
          </c:val>
        </c:ser>
        <c:dLbls>
          <c:showLegendKey val="0"/>
          <c:showVal val="0"/>
          <c:showCatName val="0"/>
          <c:showSerName val="0"/>
          <c:showPercent val="0"/>
          <c:showBubbleSize val="0"/>
        </c:dLbls>
        <c:gapWidth val="0"/>
        <c:axId val="102188160"/>
        <c:axId val="102189696"/>
      </c:barChart>
      <c:catAx>
        <c:axId val="102176256"/>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02177792"/>
        <c:crossesAt val="0"/>
        <c:auto val="1"/>
        <c:lblAlgn val="ctr"/>
        <c:lblOffset val="100"/>
        <c:tickLblSkip val="1"/>
        <c:tickMarkSkip val="1"/>
        <c:noMultiLvlLbl val="0"/>
      </c:catAx>
      <c:valAx>
        <c:axId val="102177792"/>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Verdana"/>
                    <a:ea typeface="Verdana"/>
                    <a:cs typeface="Verdana"/>
                  </a:defRPr>
                </a:pPr>
                <a:r>
                  <a:rPr lang="en-US"/>
                  <a:t>Percent</a:t>
                </a:r>
              </a:p>
            </c:rich>
          </c:tx>
          <c:layout>
            <c:manualLayout>
              <c:xMode val="edge"/>
              <c:yMode val="edge"/>
              <c:x val="0.53889833077795957"/>
              <c:y val="0.94026316017428457"/>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02176256"/>
        <c:crosses val="autoZero"/>
        <c:crossBetween val="between"/>
        <c:majorUnit val="2"/>
        <c:minorUnit val="1"/>
      </c:valAx>
      <c:catAx>
        <c:axId val="102188160"/>
        <c:scaling>
          <c:orientation val="minMax"/>
        </c:scaling>
        <c:delete val="1"/>
        <c:axPos val="r"/>
        <c:majorTickMark val="out"/>
        <c:minorTickMark val="none"/>
        <c:tickLblPos val="none"/>
        <c:crossAx val="102189696"/>
        <c:crossesAt val="0"/>
        <c:auto val="1"/>
        <c:lblAlgn val="ctr"/>
        <c:lblOffset val="100"/>
        <c:noMultiLvlLbl val="0"/>
      </c:catAx>
      <c:valAx>
        <c:axId val="102189696"/>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02188160"/>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89" r="0.75000000000000389"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78579213690559"/>
          <c:y val="4.9833967883695304E-2"/>
          <c:w val="0.69047819730688864"/>
          <c:h val="0.80398801519027585"/>
        </c:manualLayout>
      </c:layout>
      <c:barChart>
        <c:barDir val="bar"/>
        <c:grouping val="clustered"/>
        <c:varyColors val="0"/>
        <c:ser>
          <c:idx val="0"/>
          <c:order val="0"/>
          <c:spPr>
            <a:solidFill>
              <a:srgbClr val="9999FF"/>
            </a:solidFill>
            <a:ln w="3175">
              <a:solidFill>
                <a:srgbClr val="000000"/>
              </a:solidFill>
              <a:prstDash val="solid"/>
            </a:ln>
          </c:spPr>
          <c:invertIfNegative val="0"/>
          <c:cat>
            <c:strRef>
              <c:f>'10a.Nativity,Gender&amp;Age'!$O$6:$O$24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'10a.Nativity,Gender&amp;Age'!$P$6:$P$24</c:f>
              <c:numCache>
                <c:formatCode>0.0</c:formatCode>
                <c:ptCount val="19"/>
                <c:pt idx="0">
                  <c:v>2.6236966407022253</c:v>
                </c:pt>
                <c:pt idx="1">
                  <c:v>2.7888692476823143</c:v>
                </c:pt>
                <c:pt idx="2">
                  <c:v>2.9485446078343007</c:v>
                </c:pt>
                <c:pt idx="3">
                  <c:v>3.1440380699081656</c:v>
                </c:pt>
                <c:pt idx="4">
                  <c:v>3.2576704997740147</c:v>
                </c:pt>
                <c:pt idx="5">
                  <c:v>3.1348518076959255</c:v>
                </c:pt>
                <c:pt idx="6">
                  <c:v>3.0076043691884404</c:v>
                </c:pt>
                <c:pt idx="7">
                  <c:v>2.9310990303369029</c:v>
                </c:pt>
                <c:pt idx="8">
                  <c:v>3.3441728622989193</c:v>
                </c:pt>
                <c:pt idx="9">
                  <c:v>3.7136532986020305</c:v>
                </c:pt>
                <c:pt idx="10">
                  <c:v>3.9802877810490274</c:v>
                </c:pt>
                <c:pt idx="11">
                  <c:v>3.6549973958981146</c:v>
                </c:pt>
                <c:pt idx="12">
                  <c:v>3.3501576821959462</c:v>
                </c:pt>
                <c:pt idx="13">
                  <c:v>2.4229865019429382</c:v>
                </c:pt>
                <c:pt idx="14">
                  <c:v>1.7710673156621055</c:v>
                </c:pt>
                <c:pt idx="15">
                  <c:v>1.327601090830332</c:v>
                </c:pt>
                <c:pt idx="16">
                  <c:v>0.98546787199667607</c:v>
                </c:pt>
                <c:pt idx="17">
                  <c:v>0.55657404434042257</c:v>
                </c:pt>
                <c:pt idx="18">
                  <c:v>0.25004989506194669</c:v>
                </c:pt>
              </c:numCache>
            </c:numRef>
          </c:val>
        </c:ser>
        <c:dLbls>
          <c:showLegendKey val="0"/>
          <c:showVal val="0"/>
          <c:showCatName val="0"/>
          <c:showSerName val="0"/>
          <c:showPercent val="0"/>
          <c:showBubbleSize val="0"/>
        </c:dLbls>
        <c:gapWidth val="0"/>
        <c:axId val="102232832"/>
        <c:axId val="102234368"/>
      </c:barChart>
      <c:barChart>
        <c:barDir val="bar"/>
        <c:grouping val="clustered"/>
        <c:varyColors val="0"/>
        <c:ser>
          <c:idx val="1"/>
          <c:order val="1"/>
          <c:spPr>
            <a:solidFill>
              <a:srgbClr val="993300"/>
            </a:solidFill>
            <a:ln w="3175">
              <a:solidFill>
                <a:srgbClr val="000000"/>
              </a:solidFill>
              <a:prstDash val="solid"/>
            </a:ln>
          </c:spPr>
          <c:invertIfNegative val="0"/>
          <c:cat>
            <c:strRef>
              <c:f>'10a.Nativity,Gender&amp;Age'!$O$6:$O$24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'10a.Nativity,Gender&amp;Age'!$Q$6:$Q$24</c:f>
              <c:numCache>
                <c:formatCode>0.0</c:formatCode>
                <c:ptCount val="19"/>
                <c:pt idx="0">
                  <c:v>2.5012361448641589</c:v>
                </c:pt>
                <c:pt idx="1">
                  <c:v>2.6701576357217602</c:v>
                </c:pt>
                <c:pt idx="2">
                  <c:v>2.7649720789836105</c:v>
                </c:pt>
                <c:pt idx="3">
                  <c:v>2.9691566197990902</c:v>
                </c:pt>
                <c:pt idx="4">
                  <c:v>3.1419518051220874</c:v>
                </c:pt>
                <c:pt idx="5">
                  <c:v>3.0741253683694443</c:v>
                </c:pt>
                <c:pt idx="6">
                  <c:v>2.9572767827450965</c:v>
                </c:pt>
                <c:pt idx="7">
                  <c:v>2.9027477472031356</c:v>
                </c:pt>
                <c:pt idx="8">
                  <c:v>3.3211625590783429</c:v>
                </c:pt>
                <c:pt idx="9">
                  <c:v>3.7446651781701839</c:v>
                </c:pt>
                <c:pt idx="10">
                  <c:v>4.0560016381237451</c:v>
                </c:pt>
                <c:pt idx="11">
                  <c:v>3.8063764034766692</c:v>
                </c:pt>
                <c:pt idx="12">
                  <c:v>3.5206398127622003</c:v>
                </c:pt>
                <c:pt idx="13">
                  <c:v>2.6327499745647693</c:v>
                </c:pt>
                <c:pt idx="14">
                  <c:v>2.035347139823064</c:v>
                </c:pt>
                <c:pt idx="15">
                  <c:v>1.6519356095277014</c:v>
                </c:pt>
                <c:pt idx="16">
                  <c:v>1.4357514946714782</c:v>
                </c:pt>
                <c:pt idx="17">
                  <c:v>0.99331064462877661</c:v>
                </c:pt>
                <c:pt idx="18">
                  <c:v>0.62704534936393763</c:v>
                </c:pt>
              </c:numCache>
            </c:numRef>
          </c:val>
        </c:ser>
        <c:dLbls>
          <c:showLegendKey val="0"/>
          <c:showVal val="0"/>
          <c:showCatName val="0"/>
          <c:showSerName val="0"/>
          <c:showPercent val="0"/>
          <c:showBubbleSize val="0"/>
        </c:dLbls>
        <c:gapWidth val="0"/>
        <c:axId val="103555456"/>
        <c:axId val="103556992"/>
      </c:barChart>
      <c:catAx>
        <c:axId val="102232832"/>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02234368"/>
        <c:crossesAt val="0"/>
        <c:auto val="1"/>
        <c:lblAlgn val="ctr"/>
        <c:lblOffset val="100"/>
        <c:tickLblSkip val="1"/>
        <c:tickMarkSkip val="1"/>
        <c:noMultiLvlLbl val="0"/>
      </c:catAx>
      <c:valAx>
        <c:axId val="102234368"/>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Verdana"/>
                    <a:ea typeface="Verdana"/>
                    <a:cs typeface="Verdana"/>
                  </a:defRPr>
                </a:pPr>
                <a:r>
                  <a:rPr lang="en-US"/>
                  <a:t>Percent</a:t>
                </a:r>
              </a:p>
            </c:rich>
          </c:tx>
          <c:layout>
            <c:manualLayout>
              <c:xMode val="edge"/>
              <c:yMode val="edge"/>
              <c:x val="0.5338080264719387"/>
              <c:y val="0.93702768941961734"/>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02232832"/>
        <c:crosses val="autoZero"/>
        <c:crossBetween val="between"/>
        <c:majorUnit val="2"/>
        <c:minorUnit val="1"/>
      </c:valAx>
      <c:catAx>
        <c:axId val="103555456"/>
        <c:scaling>
          <c:orientation val="minMax"/>
        </c:scaling>
        <c:delete val="1"/>
        <c:axPos val="r"/>
        <c:majorTickMark val="out"/>
        <c:minorTickMark val="none"/>
        <c:tickLblPos val="none"/>
        <c:crossAx val="103556992"/>
        <c:crossesAt val="0"/>
        <c:auto val="1"/>
        <c:lblAlgn val="ctr"/>
        <c:lblOffset val="100"/>
        <c:noMultiLvlLbl val="0"/>
      </c:catAx>
      <c:valAx>
        <c:axId val="103556992"/>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03555456"/>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389" r="0.75000000000000389" t="1" header="0.5" footer="0.5"/>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826580353654461"/>
          <c:y val="5.3156232409274425E-2"/>
          <c:w val="0.7381655106441396"/>
          <c:h val="0.80066575066470114"/>
        </c:manualLayout>
      </c:layout>
      <c:barChart>
        <c:barDir val="bar"/>
        <c:grouping val="clustered"/>
        <c:varyColors val="0"/>
        <c:ser>
          <c:idx val="0"/>
          <c:order val="0"/>
          <c:spPr>
            <a:solidFill>
              <a:srgbClr val="9999FF"/>
            </a:solidFill>
            <a:ln w="3175">
              <a:solidFill>
                <a:srgbClr val="000000"/>
              </a:solidFill>
              <a:prstDash val="solid"/>
            </a:ln>
          </c:spPr>
          <c:invertIfNegative val="0"/>
          <c:cat>
            <c:strRef>
              <c:f>'10a.Nativity,Gender&amp;Age'!$K$26:$K$44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'10a.Nativity,Gender&amp;Age'!$L$26:$L$44</c:f>
              <c:numCache>
                <c:formatCode>0.0</c:formatCode>
                <c:ptCount val="19"/>
                <c:pt idx="0">
                  <c:v>0.22029667399392172</c:v>
                </c:pt>
                <c:pt idx="1">
                  <c:v>0.62919476482704662</c:v>
                </c:pt>
                <c:pt idx="2">
                  <c:v>1.4400557793946231</c:v>
                </c:pt>
                <c:pt idx="3">
                  <c:v>2.3572276363481528</c:v>
                </c:pt>
                <c:pt idx="4">
                  <c:v>4.2903030077228914</c:v>
                </c:pt>
                <c:pt idx="5">
                  <c:v>5.76465672785723</c:v>
                </c:pt>
                <c:pt idx="6">
                  <c:v>6.6019011831831511</c:v>
                </c:pt>
                <c:pt idx="7">
                  <c:v>6.5540096762346778</c:v>
                </c:pt>
                <c:pt idx="8">
                  <c:v>6.1539894508816655</c:v>
                </c:pt>
                <c:pt idx="9">
                  <c:v>5.249304088182539</c:v>
                </c:pt>
                <c:pt idx="10">
                  <c:v>3.9386479883757444</c:v>
                </c:pt>
                <c:pt idx="11">
                  <c:v>2.8813410473539385</c:v>
                </c:pt>
                <c:pt idx="12">
                  <c:v>2.0621663482060644</c:v>
                </c:pt>
                <c:pt idx="13">
                  <c:v>1.3347136249687306</c:v>
                </c:pt>
                <c:pt idx="14">
                  <c:v>0.95373184375382547</c:v>
                </c:pt>
                <c:pt idx="15">
                  <c:v>0.57574660826152446</c:v>
                </c:pt>
                <c:pt idx="16">
                  <c:v>0.38876321966330107</c:v>
                </c:pt>
                <c:pt idx="17">
                  <c:v>0.17630653119228457</c:v>
                </c:pt>
                <c:pt idx="18">
                  <c:v>0.10735404480447938</c:v>
                </c:pt>
              </c:numCache>
            </c:numRef>
          </c:val>
        </c:ser>
        <c:dLbls>
          <c:showLegendKey val="0"/>
          <c:showVal val="0"/>
          <c:showCatName val="0"/>
          <c:showSerName val="0"/>
          <c:showPercent val="0"/>
          <c:showBubbleSize val="0"/>
        </c:dLbls>
        <c:gapWidth val="0"/>
        <c:axId val="103600128"/>
        <c:axId val="103601664"/>
      </c:barChart>
      <c:barChart>
        <c:barDir val="bar"/>
        <c:grouping val="clustered"/>
        <c:varyColors val="0"/>
        <c:ser>
          <c:idx val="1"/>
          <c:order val="1"/>
          <c:spPr>
            <a:solidFill>
              <a:srgbClr val="993300"/>
            </a:solidFill>
            <a:ln w="3175">
              <a:solidFill>
                <a:srgbClr val="000000"/>
              </a:solidFill>
              <a:prstDash val="solid"/>
            </a:ln>
          </c:spPr>
          <c:invertIfNegative val="0"/>
          <c:cat>
            <c:strRef>
              <c:f>'10a.Nativity,Gender&amp;Age'!$K$26:$K$44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'10a.Nativity,Gender&amp;Age'!$M$26:$M$44</c:f>
              <c:numCache>
                <c:formatCode>0.0</c:formatCode>
                <c:ptCount val="19"/>
                <c:pt idx="0">
                  <c:v>0.19371630216677399</c:v>
                </c:pt>
                <c:pt idx="1">
                  <c:v>0.58462979620295608</c:v>
                </c:pt>
                <c:pt idx="2">
                  <c:v>1.3405363976517302</c:v>
                </c:pt>
                <c:pt idx="3">
                  <c:v>2.0014902891693236</c:v>
                </c:pt>
                <c:pt idx="4">
                  <c:v>3.191225390269476</c:v>
                </c:pt>
                <c:pt idx="5">
                  <c:v>4.6696295034675837</c:v>
                </c:pt>
                <c:pt idx="6">
                  <c:v>5.5473885343538267</c:v>
                </c:pt>
                <c:pt idx="7">
                  <c:v>6.0036512084648423</c:v>
                </c:pt>
                <c:pt idx="8">
                  <c:v>5.7098247313487649</c:v>
                </c:pt>
                <c:pt idx="9">
                  <c:v>4.8809418627550123</c:v>
                </c:pt>
                <c:pt idx="10">
                  <c:v>3.9280562903509098</c:v>
                </c:pt>
                <c:pt idx="11">
                  <c:v>3.0726090173139666</c:v>
                </c:pt>
                <c:pt idx="12">
                  <c:v>2.2012901646237286</c:v>
                </c:pt>
                <c:pt idx="13">
                  <c:v>1.6695230542412034</c:v>
                </c:pt>
                <c:pt idx="14">
                  <c:v>1.2519759637646832</c:v>
                </c:pt>
                <c:pt idx="15">
                  <c:v>0.88417259677565296</c:v>
                </c:pt>
                <c:pt idx="16">
                  <c:v>0.61011906345970635</c:v>
                </c:pt>
                <c:pt idx="17">
                  <c:v>0.36036256606505113</c:v>
                </c:pt>
                <c:pt idx="18">
                  <c:v>0.21914702234901509</c:v>
                </c:pt>
              </c:numCache>
            </c:numRef>
          </c:val>
        </c:ser>
        <c:dLbls>
          <c:showLegendKey val="0"/>
          <c:showVal val="0"/>
          <c:showCatName val="0"/>
          <c:showSerName val="0"/>
          <c:showPercent val="0"/>
          <c:showBubbleSize val="0"/>
        </c:dLbls>
        <c:gapWidth val="0"/>
        <c:axId val="103603584"/>
        <c:axId val="103605376"/>
      </c:barChart>
      <c:catAx>
        <c:axId val="103600128"/>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03601664"/>
        <c:crossesAt val="0"/>
        <c:auto val="1"/>
        <c:lblAlgn val="ctr"/>
        <c:lblOffset val="100"/>
        <c:tickLblSkip val="1"/>
        <c:tickMarkSkip val="1"/>
        <c:noMultiLvlLbl val="0"/>
      </c:catAx>
      <c:valAx>
        <c:axId val="103601664"/>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Verdana"/>
                    <a:ea typeface="Verdana"/>
                    <a:cs typeface="Verdana"/>
                  </a:defRPr>
                </a:pPr>
                <a:r>
                  <a:rPr lang="en-US"/>
                  <a:t>Percent</a:t>
                </a:r>
              </a:p>
            </c:rich>
          </c:tx>
          <c:layout>
            <c:manualLayout>
              <c:xMode val="edge"/>
              <c:yMode val="edge"/>
              <c:x val="0.54091213845793573"/>
              <c:y val="0.92605377970137837"/>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03600128"/>
        <c:crosses val="autoZero"/>
        <c:crossBetween val="between"/>
        <c:majorUnit val="2"/>
        <c:minorUnit val="1"/>
      </c:valAx>
      <c:catAx>
        <c:axId val="103603584"/>
        <c:scaling>
          <c:orientation val="minMax"/>
        </c:scaling>
        <c:delete val="1"/>
        <c:axPos val="r"/>
        <c:majorTickMark val="out"/>
        <c:minorTickMark val="none"/>
        <c:tickLblPos val="none"/>
        <c:crossAx val="103605376"/>
        <c:crossesAt val="0"/>
        <c:auto val="1"/>
        <c:lblAlgn val="ctr"/>
        <c:lblOffset val="100"/>
        <c:noMultiLvlLbl val="0"/>
      </c:catAx>
      <c:valAx>
        <c:axId val="103605376"/>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03603584"/>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89" r="0.75000000000000389" t="1" header="0.5" footer="0.5"/>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3121934373061"/>
          <c:y val="5.3156232409274425E-2"/>
          <c:w val="0.75404318655028524"/>
          <c:h val="0.80066575066470114"/>
        </c:manualLayout>
      </c:layout>
      <c:barChart>
        <c:barDir val="bar"/>
        <c:grouping val="clustered"/>
        <c:varyColors val="0"/>
        <c:ser>
          <c:idx val="0"/>
          <c:order val="0"/>
          <c:spPr>
            <a:solidFill>
              <a:srgbClr val="9999FF"/>
            </a:solidFill>
            <a:ln w="3175">
              <a:solidFill>
                <a:srgbClr val="000000"/>
              </a:solidFill>
              <a:prstDash val="solid"/>
            </a:ln>
          </c:spPr>
          <c:invertIfNegative val="0"/>
          <c:cat>
            <c:strRef>
              <c:f>'10a.Nativity,Gender&amp;Age'!$O$26:$O$44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'10a.Nativity,Gender&amp;Age'!$P$26:$P$44</c:f>
              <c:numCache>
                <c:formatCode>0.0</c:formatCode>
                <c:ptCount val="19"/>
                <c:pt idx="0">
                  <c:v>7.7737319735037334</c:v>
                </c:pt>
                <c:pt idx="1">
                  <c:v>7.1668070154982404</c:v>
                </c:pt>
                <c:pt idx="2">
                  <c:v>6.3510788452637694</c:v>
                </c:pt>
                <c:pt idx="3">
                  <c:v>5.8356657915007206</c:v>
                </c:pt>
                <c:pt idx="4">
                  <c:v>4.7605563233349804</c:v>
                </c:pt>
                <c:pt idx="5">
                  <c:v>3.5351097494065722</c:v>
                </c:pt>
                <c:pt idx="6">
                  <c:v>2.9185344890279561</c:v>
                </c:pt>
                <c:pt idx="7">
                  <c:v>2.3811472320500604</c:v>
                </c:pt>
                <c:pt idx="8">
                  <c:v>2.0521497753483238</c:v>
                </c:pt>
                <c:pt idx="9">
                  <c:v>1.845422675699929</c:v>
                </c:pt>
                <c:pt idx="10">
                  <c:v>1.6009061024372055</c:v>
                </c:pt>
                <c:pt idx="11">
                  <c:v>1.2213667712991196</c:v>
                </c:pt>
                <c:pt idx="12">
                  <c:v>0.98768340176357328</c:v>
                </c:pt>
                <c:pt idx="13">
                  <c:v>0.60502386654362084</c:v>
                </c:pt>
                <c:pt idx="14">
                  <c:v>0.4538176903983836</c:v>
                </c:pt>
                <c:pt idx="15">
                  <c:v>0.31425645385848844</c:v>
                </c:pt>
                <c:pt idx="16">
                  <c:v>0.22213197570055068</c:v>
                </c:pt>
                <c:pt idx="17">
                  <c:v>0.10142473829363703</c:v>
                </c:pt>
                <c:pt idx="18">
                  <c:v>4.3706997990093685E-2</c:v>
                </c:pt>
              </c:numCache>
            </c:numRef>
          </c:val>
        </c:ser>
        <c:dLbls>
          <c:showLegendKey val="0"/>
          <c:showVal val="0"/>
          <c:showCatName val="0"/>
          <c:showSerName val="0"/>
          <c:showPercent val="0"/>
          <c:showBubbleSize val="0"/>
        </c:dLbls>
        <c:gapWidth val="0"/>
        <c:axId val="103650048"/>
        <c:axId val="103651584"/>
      </c:barChart>
      <c:barChart>
        <c:barDir val="bar"/>
        <c:grouping val="clustered"/>
        <c:varyColors val="0"/>
        <c:ser>
          <c:idx val="1"/>
          <c:order val="1"/>
          <c:spPr>
            <a:solidFill>
              <a:srgbClr val="993300"/>
            </a:solidFill>
            <a:ln w="3175">
              <a:solidFill>
                <a:srgbClr val="000000"/>
              </a:solidFill>
              <a:prstDash val="solid"/>
            </a:ln>
          </c:spPr>
          <c:invertIfNegative val="0"/>
          <c:cat>
            <c:strRef>
              <c:f>'10a.Nativity,Gender&amp;Age'!$O$26:$O$44</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'10a.Nativity,Gender&amp;Age'!$Q$26:$Q$44</c:f>
              <c:numCache>
                <c:formatCode>0.0</c:formatCode>
                <c:ptCount val="19"/>
                <c:pt idx="0">
                  <c:v>7.5057203238566643</c:v>
                </c:pt>
                <c:pt idx="1">
                  <c:v>6.8906991303079907</c:v>
                </c:pt>
                <c:pt idx="2">
                  <c:v>6.1278152675025801</c:v>
                </c:pt>
                <c:pt idx="3">
                  <c:v>5.5932253308185818</c:v>
                </c:pt>
                <c:pt idx="4">
                  <c:v>4.5415415341108014</c:v>
                </c:pt>
                <c:pt idx="5">
                  <c:v>3.4380424334477668</c:v>
                </c:pt>
                <c:pt idx="6">
                  <c:v>2.9075051409436017</c:v>
                </c:pt>
                <c:pt idx="7">
                  <c:v>2.4081366955976575</c:v>
                </c:pt>
                <c:pt idx="8">
                  <c:v>2.0955942416603492</c:v>
                </c:pt>
                <c:pt idx="9">
                  <c:v>1.9424356747598241</c:v>
                </c:pt>
                <c:pt idx="10">
                  <c:v>1.6597705328288623</c:v>
                </c:pt>
                <c:pt idx="11">
                  <c:v>1.3050359188599681</c:v>
                </c:pt>
                <c:pt idx="12">
                  <c:v>1.11841512462499</c:v>
                </c:pt>
                <c:pt idx="13">
                  <c:v>0.72471115329321245</c:v>
                </c:pt>
                <c:pt idx="14">
                  <c:v>0.53306906351450012</c:v>
                </c:pt>
                <c:pt idx="15">
                  <c:v>0.42048220249472684</c:v>
                </c:pt>
                <c:pt idx="16">
                  <c:v>0.32792620675099909</c:v>
                </c:pt>
                <c:pt idx="17">
                  <c:v>0.19038676589277759</c:v>
                </c:pt>
                <c:pt idx="18">
                  <c:v>9.8965389815183144E-2</c:v>
                </c:pt>
              </c:numCache>
            </c:numRef>
          </c:val>
        </c:ser>
        <c:dLbls>
          <c:showLegendKey val="0"/>
          <c:showVal val="0"/>
          <c:showCatName val="0"/>
          <c:showSerName val="0"/>
          <c:showPercent val="0"/>
          <c:showBubbleSize val="0"/>
        </c:dLbls>
        <c:gapWidth val="0"/>
        <c:axId val="103657856"/>
        <c:axId val="103659392"/>
      </c:barChart>
      <c:catAx>
        <c:axId val="103650048"/>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03651584"/>
        <c:crossesAt val="0"/>
        <c:auto val="1"/>
        <c:lblAlgn val="ctr"/>
        <c:lblOffset val="100"/>
        <c:tickLblSkip val="1"/>
        <c:tickMarkSkip val="1"/>
        <c:noMultiLvlLbl val="0"/>
      </c:catAx>
      <c:valAx>
        <c:axId val="103651584"/>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Verdana"/>
                    <a:ea typeface="Verdana"/>
                    <a:cs typeface="Verdana"/>
                  </a:defRPr>
                </a:pPr>
                <a:r>
                  <a:rPr lang="en-US"/>
                  <a:t>Percent</a:t>
                </a:r>
              </a:p>
            </c:rich>
          </c:tx>
          <c:layout>
            <c:manualLayout>
              <c:xMode val="edge"/>
              <c:yMode val="edge"/>
              <c:x val="0.55055535276633449"/>
              <c:y val="0.93048339156280957"/>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Verdana"/>
                <a:ea typeface="Verdana"/>
                <a:cs typeface="Verdana"/>
              </a:defRPr>
            </a:pPr>
            <a:endParaRPr lang="en-US"/>
          </a:p>
        </c:txPr>
        <c:crossAx val="103650048"/>
        <c:crosses val="autoZero"/>
        <c:crossBetween val="between"/>
        <c:majorUnit val="2"/>
        <c:minorUnit val="1"/>
      </c:valAx>
      <c:catAx>
        <c:axId val="103657856"/>
        <c:scaling>
          <c:orientation val="minMax"/>
        </c:scaling>
        <c:delete val="1"/>
        <c:axPos val="r"/>
        <c:majorTickMark val="out"/>
        <c:minorTickMark val="none"/>
        <c:tickLblPos val="none"/>
        <c:crossAx val="103659392"/>
        <c:crossesAt val="0"/>
        <c:auto val="1"/>
        <c:lblAlgn val="ctr"/>
        <c:lblOffset val="100"/>
        <c:noMultiLvlLbl val="0"/>
      </c:catAx>
      <c:valAx>
        <c:axId val="103659392"/>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03657856"/>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89" r="0.75000000000000389" t="1" header="0.5" footer="0.5"/>
    <c:pageSetup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emf"/><Relationship Id="rId5" Type="http://schemas.openxmlformats.org/officeDocument/2006/relationships/image" Target="../media/image1.png"/><Relationship Id="rId4" Type="http://schemas.openxmlformats.org/officeDocument/2006/relationships/chart" Target="../charts/chart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95250</xdr:rowOff>
    </xdr:from>
    <xdr:to>
      <xdr:col>0</xdr:col>
      <xdr:colOff>123825</xdr:colOff>
      <xdr:row>16</xdr:row>
      <xdr:rowOff>219075</xdr:rowOff>
    </xdr:to>
    <xdr:pic>
      <xdr:nvPicPr>
        <xdr:cNvPr id="1517109" name="Picture 1"/>
        <xdr:cNvPicPr>
          <a:picLocks noChangeAspect="1"/>
        </xdr:cNvPicPr>
      </xdr:nvPicPr>
      <xdr:blipFill>
        <a:blip xmlns:r="http://schemas.openxmlformats.org/officeDocument/2006/relationships" r:embed="rId1" cstate="print"/>
        <a:srcRect/>
        <a:stretch>
          <a:fillRect/>
        </a:stretch>
      </xdr:blipFill>
      <xdr:spPr bwMode="auto">
        <a:xfrm>
          <a:off x="0" y="2514600"/>
          <a:ext cx="123825" cy="123825"/>
        </a:xfrm>
        <a:prstGeom prst="rect">
          <a:avLst/>
        </a:prstGeom>
        <a:noFill/>
        <a:ln w="9525">
          <a:noFill/>
          <a:miter lim="800000"/>
          <a:headEnd/>
          <a:tailEnd/>
        </a:ln>
      </xdr:spPr>
    </xdr:pic>
    <xdr:clientData/>
  </xdr:twoCellAnchor>
  <xdr:twoCellAnchor editAs="oneCell">
    <xdr:from>
      <xdr:col>4</xdr:col>
      <xdr:colOff>0</xdr:colOff>
      <xdr:row>16</xdr:row>
      <xdr:rowOff>123825</xdr:rowOff>
    </xdr:from>
    <xdr:to>
      <xdr:col>4</xdr:col>
      <xdr:colOff>685800</xdr:colOff>
      <xdr:row>16</xdr:row>
      <xdr:rowOff>209550</xdr:rowOff>
    </xdr:to>
    <xdr:pic>
      <xdr:nvPicPr>
        <xdr:cNvPr id="1517110"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943225" y="2543175"/>
          <a:ext cx="685800" cy="857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31</xdr:row>
      <xdr:rowOff>104775</xdr:rowOff>
    </xdr:from>
    <xdr:to>
      <xdr:col>0</xdr:col>
      <xdr:colOff>133350</xdr:colOff>
      <xdr:row>32</xdr:row>
      <xdr:rowOff>0</xdr:rowOff>
    </xdr:to>
    <xdr:pic>
      <xdr:nvPicPr>
        <xdr:cNvPr id="1762751" name="Picture 1"/>
        <xdr:cNvPicPr>
          <a:picLocks noChangeAspect="1"/>
        </xdr:cNvPicPr>
      </xdr:nvPicPr>
      <xdr:blipFill>
        <a:blip xmlns:r="http://schemas.openxmlformats.org/officeDocument/2006/relationships" r:embed="rId1" cstate="print"/>
        <a:srcRect/>
        <a:stretch>
          <a:fillRect/>
        </a:stretch>
      </xdr:blipFill>
      <xdr:spPr bwMode="auto">
        <a:xfrm>
          <a:off x="9525" y="4067175"/>
          <a:ext cx="123825" cy="123825"/>
        </a:xfrm>
        <a:prstGeom prst="rect">
          <a:avLst/>
        </a:prstGeom>
        <a:noFill/>
        <a:ln w="9525">
          <a:noFill/>
          <a:miter lim="800000"/>
          <a:headEnd/>
          <a:tailEnd/>
        </a:ln>
      </xdr:spPr>
    </xdr:pic>
    <xdr:clientData/>
  </xdr:twoCellAnchor>
  <xdr:twoCellAnchor editAs="oneCell">
    <xdr:from>
      <xdr:col>10</xdr:col>
      <xdr:colOff>66675</xdr:colOff>
      <xdr:row>31</xdr:row>
      <xdr:rowOff>114300</xdr:rowOff>
    </xdr:from>
    <xdr:to>
      <xdr:col>10</xdr:col>
      <xdr:colOff>676275</xdr:colOff>
      <xdr:row>31</xdr:row>
      <xdr:rowOff>200025</xdr:rowOff>
    </xdr:to>
    <xdr:pic>
      <xdr:nvPicPr>
        <xdr:cNvPr id="1762752" name="Picture 5"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5176157" y="4121604"/>
          <a:ext cx="609600" cy="857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6</xdr:row>
      <xdr:rowOff>0</xdr:rowOff>
    </xdr:from>
    <xdr:to>
      <xdr:col>4</xdr:col>
      <xdr:colOff>333375</xdr:colOff>
      <xdr:row>23</xdr:row>
      <xdr:rowOff>133350</xdr:rowOff>
    </xdr:to>
    <xdr:graphicFrame macro="">
      <xdr:nvGraphicFramePr>
        <xdr:cNvPr id="1768425" name="Chart 2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257175</xdr:colOff>
      <xdr:row>6</xdr:row>
      <xdr:rowOff>9525</xdr:rowOff>
    </xdr:from>
    <xdr:to>
      <xdr:col>8</xdr:col>
      <xdr:colOff>590550</xdr:colOff>
      <xdr:row>23</xdr:row>
      <xdr:rowOff>133350</xdr:rowOff>
    </xdr:to>
    <xdr:graphicFrame macro="">
      <xdr:nvGraphicFramePr>
        <xdr:cNvPr id="1768426" name="Chart 2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4</xdr:col>
      <xdr:colOff>333375</xdr:colOff>
      <xdr:row>42</xdr:row>
      <xdr:rowOff>123825</xdr:rowOff>
    </xdr:to>
    <xdr:graphicFrame macro="">
      <xdr:nvGraphicFramePr>
        <xdr:cNvPr id="1768427" name="Chart 2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295275</xdr:colOff>
      <xdr:row>25</xdr:row>
      <xdr:rowOff>0</xdr:rowOff>
    </xdr:from>
    <xdr:to>
      <xdr:col>8</xdr:col>
      <xdr:colOff>619125</xdr:colOff>
      <xdr:row>42</xdr:row>
      <xdr:rowOff>123825</xdr:rowOff>
    </xdr:to>
    <xdr:graphicFrame macro="">
      <xdr:nvGraphicFramePr>
        <xdr:cNvPr id="1768428" name="Chart 2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44</xdr:row>
      <xdr:rowOff>66675</xdr:rowOff>
    </xdr:from>
    <xdr:to>
      <xdr:col>0</xdr:col>
      <xdr:colOff>123825</xdr:colOff>
      <xdr:row>44</xdr:row>
      <xdr:rowOff>190500</xdr:rowOff>
    </xdr:to>
    <xdr:pic>
      <xdr:nvPicPr>
        <xdr:cNvPr id="1768429" name="Picture 1"/>
        <xdr:cNvPicPr>
          <a:picLocks noChangeAspect="1"/>
        </xdr:cNvPicPr>
      </xdr:nvPicPr>
      <xdr:blipFill>
        <a:blip xmlns:r="http://schemas.openxmlformats.org/officeDocument/2006/relationships" r:embed="rId5" cstate="print"/>
        <a:srcRect/>
        <a:stretch>
          <a:fillRect/>
        </a:stretch>
      </xdr:blipFill>
      <xdr:spPr bwMode="auto">
        <a:xfrm>
          <a:off x="0" y="7210425"/>
          <a:ext cx="123825" cy="123825"/>
        </a:xfrm>
        <a:prstGeom prst="rect">
          <a:avLst/>
        </a:prstGeom>
        <a:noFill/>
        <a:ln w="9525">
          <a:noFill/>
          <a:miter lim="800000"/>
          <a:headEnd/>
          <a:tailEnd/>
        </a:ln>
      </xdr:spPr>
    </xdr:pic>
    <xdr:clientData/>
  </xdr:twoCellAnchor>
  <xdr:twoCellAnchor editAs="oneCell">
    <xdr:from>
      <xdr:col>7</xdr:col>
      <xdr:colOff>523875</xdr:colOff>
      <xdr:row>44</xdr:row>
      <xdr:rowOff>104775</xdr:rowOff>
    </xdr:from>
    <xdr:to>
      <xdr:col>8</xdr:col>
      <xdr:colOff>552450</xdr:colOff>
      <xdr:row>44</xdr:row>
      <xdr:rowOff>190500</xdr:rowOff>
    </xdr:to>
    <xdr:pic>
      <xdr:nvPicPr>
        <xdr:cNvPr id="1768430" name="Picture 3" descr="PRCLogoBauerBodoniSmall2.eps"/>
        <xdr:cNvPicPr>
          <a:picLocks noChangeAspect="1"/>
        </xdr:cNvPicPr>
      </xdr:nvPicPr>
      <xdr:blipFill>
        <a:blip xmlns:r="http://schemas.openxmlformats.org/officeDocument/2006/relationships" r:embed="rId6" cstate="print"/>
        <a:srcRect/>
        <a:stretch>
          <a:fillRect/>
        </a:stretch>
      </xdr:blipFill>
      <xdr:spPr bwMode="auto">
        <a:xfrm>
          <a:off x="4791075" y="7248525"/>
          <a:ext cx="638175" cy="85725"/>
        </a:xfrm>
        <a:prstGeom prst="rect">
          <a:avLst/>
        </a:prstGeom>
        <a:noFill/>
        <a:ln w="9525">
          <a:noFill/>
          <a:miter lim="800000"/>
          <a:headEnd/>
          <a:tailEnd/>
        </a:ln>
      </xdr:spPr>
    </xdr:pic>
    <xdr:clientData/>
  </xdr:twoCellAnchor>
</xdr:wsDr>
</file>

<file path=xl/drawings/drawing12.xml><?xml version="1.0" encoding="utf-8"?>
<c:userShapes xmlns:c="http://schemas.openxmlformats.org/drawingml/2006/chart">
  <cdr:relSizeAnchor xmlns:cdr="http://schemas.openxmlformats.org/drawingml/2006/chartDrawing">
    <cdr:from>
      <cdr:x>0.24621</cdr:x>
      <cdr:y>0.08028</cdr:y>
    </cdr:from>
    <cdr:to>
      <cdr:x>0.5417</cdr:x>
      <cdr:y>0.15184</cdr:y>
    </cdr:to>
    <cdr:sp macro="" textlink="">
      <cdr:nvSpPr>
        <cdr:cNvPr id="565251" name="Text Box 3"/>
        <cdr:cNvSpPr txBox="1">
          <a:spLocks xmlns:a="http://schemas.openxmlformats.org/drawingml/2006/main" noChangeArrowheads="1"/>
        </cdr:cNvSpPr>
      </cdr:nvSpPr>
      <cdr:spPr bwMode="auto">
        <a:xfrm xmlns:a="http://schemas.openxmlformats.org/drawingml/2006/main">
          <a:off x="709859" y="230692"/>
          <a:ext cx="851940" cy="2056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0.6246</cdr:x>
      <cdr:y>0.08004</cdr:y>
    </cdr:from>
    <cdr:to>
      <cdr:x>0.92358</cdr:x>
      <cdr:y>0.15208</cdr:y>
    </cdr:to>
    <cdr:sp macro="" textlink="">
      <cdr:nvSpPr>
        <cdr:cNvPr id="565252" name="Text Box 4"/>
        <cdr:cNvSpPr txBox="1">
          <a:spLocks xmlns:a="http://schemas.openxmlformats.org/drawingml/2006/main" noChangeArrowheads="1"/>
        </cdr:cNvSpPr>
      </cdr:nvSpPr>
      <cdr:spPr bwMode="auto">
        <a:xfrm xmlns:a="http://schemas.openxmlformats.org/drawingml/2006/main">
          <a:off x="1800812" y="230002"/>
          <a:ext cx="862002" cy="2070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Males</a:t>
          </a:r>
        </a:p>
      </cdr:txBody>
    </cdr:sp>
  </cdr:relSizeAnchor>
</c:userShapes>
</file>

<file path=xl/drawings/drawing13.xml><?xml version="1.0" encoding="utf-8"?>
<c:userShapes xmlns:c="http://schemas.openxmlformats.org/drawingml/2006/chart">
  <cdr:relSizeAnchor xmlns:cdr="http://schemas.openxmlformats.org/drawingml/2006/chartDrawing">
    <cdr:from>
      <cdr:x>0.28866</cdr:x>
      <cdr:y>0.08012</cdr:y>
    </cdr:from>
    <cdr:to>
      <cdr:x>0.57474</cdr:x>
      <cdr:y>0.15288</cdr:y>
    </cdr:to>
    <cdr:sp macro="" textlink="">
      <cdr:nvSpPr>
        <cdr:cNvPr id="566275" name="Text Box 3"/>
        <cdr:cNvSpPr txBox="1">
          <a:spLocks xmlns:a="http://schemas.openxmlformats.org/drawingml/2006/main" noChangeArrowheads="1"/>
        </cdr:cNvSpPr>
      </cdr:nvSpPr>
      <cdr:spPr bwMode="auto">
        <a:xfrm xmlns:a="http://schemas.openxmlformats.org/drawingml/2006/main">
          <a:off x="832244" y="229483"/>
          <a:ext cx="824809" cy="20839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0.64875</cdr:x>
      <cdr:y>0.08169</cdr:y>
    </cdr:from>
    <cdr:to>
      <cdr:x>0.92548</cdr:x>
      <cdr:y>0.15131</cdr:y>
    </cdr:to>
    <cdr:sp macro="" textlink="">
      <cdr:nvSpPr>
        <cdr:cNvPr id="566276" name="Text Box 4"/>
        <cdr:cNvSpPr txBox="1">
          <a:spLocks xmlns:a="http://schemas.openxmlformats.org/drawingml/2006/main" noChangeArrowheads="1"/>
        </cdr:cNvSpPr>
      </cdr:nvSpPr>
      <cdr:spPr bwMode="auto">
        <a:xfrm xmlns:a="http://schemas.openxmlformats.org/drawingml/2006/main">
          <a:off x="1870440" y="233980"/>
          <a:ext cx="797852" cy="1993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Males</a:t>
          </a:r>
        </a:p>
      </cdr:txBody>
    </cdr:sp>
  </cdr:relSizeAnchor>
</c:userShapes>
</file>

<file path=xl/drawings/drawing14.xml><?xml version="1.0" encoding="utf-8"?>
<c:userShapes xmlns:c="http://schemas.openxmlformats.org/drawingml/2006/chart">
  <cdr:relSizeAnchor xmlns:cdr="http://schemas.openxmlformats.org/drawingml/2006/chartDrawing">
    <cdr:from>
      <cdr:x>0.25265</cdr:x>
      <cdr:y>0.08324</cdr:y>
    </cdr:from>
    <cdr:to>
      <cdr:x>0.55053</cdr:x>
      <cdr:y>0.13687</cdr:y>
    </cdr:to>
    <cdr:sp macro="" textlink="">
      <cdr:nvSpPr>
        <cdr:cNvPr id="567299" name="Text Box 3"/>
        <cdr:cNvSpPr txBox="1">
          <a:spLocks xmlns:a="http://schemas.openxmlformats.org/drawingml/2006/main" noChangeArrowheads="1"/>
        </cdr:cNvSpPr>
      </cdr:nvSpPr>
      <cdr:spPr bwMode="auto">
        <a:xfrm xmlns:a="http://schemas.openxmlformats.org/drawingml/2006/main">
          <a:off x="728429" y="238399"/>
          <a:ext cx="858831" cy="1536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0.62193</cdr:x>
      <cdr:y>0.0794</cdr:y>
    </cdr:from>
    <cdr:to>
      <cdr:x>0.92709</cdr:x>
      <cdr:y>0.1407</cdr:y>
    </cdr:to>
    <cdr:sp macro="" textlink="">
      <cdr:nvSpPr>
        <cdr:cNvPr id="567300" name="Text Box 4"/>
        <cdr:cNvSpPr txBox="1">
          <a:spLocks xmlns:a="http://schemas.openxmlformats.org/drawingml/2006/main" noChangeArrowheads="1"/>
        </cdr:cNvSpPr>
      </cdr:nvSpPr>
      <cdr:spPr bwMode="auto">
        <a:xfrm xmlns:a="http://schemas.openxmlformats.org/drawingml/2006/main">
          <a:off x="1793114" y="227416"/>
          <a:ext cx="879820" cy="1755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Males</a:t>
          </a:r>
        </a:p>
      </cdr:txBody>
    </cdr:sp>
  </cdr:relSizeAnchor>
</c:userShapes>
</file>

<file path=xl/drawings/drawing15.xml><?xml version="1.0" encoding="utf-8"?>
<c:userShapes xmlns:c="http://schemas.openxmlformats.org/drawingml/2006/chart">
  <cdr:relSizeAnchor xmlns:cdr="http://schemas.openxmlformats.org/drawingml/2006/chartDrawing">
    <cdr:from>
      <cdr:x>0.24179</cdr:x>
      <cdr:y>0.0794</cdr:y>
    </cdr:from>
    <cdr:to>
      <cdr:x>0.53785</cdr:x>
      <cdr:y>0.13303</cdr:y>
    </cdr:to>
    <cdr:sp macro="" textlink="">
      <cdr:nvSpPr>
        <cdr:cNvPr id="568323" name="Text Box 3"/>
        <cdr:cNvSpPr txBox="1">
          <a:spLocks xmlns:a="http://schemas.openxmlformats.org/drawingml/2006/main" noChangeArrowheads="1"/>
        </cdr:cNvSpPr>
      </cdr:nvSpPr>
      <cdr:spPr bwMode="auto">
        <a:xfrm xmlns:a="http://schemas.openxmlformats.org/drawingml/2006/main">
          <a:off x="694812" y="227409"/>
          <a:ext cx="850764" cy="1536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0.62709</cdr:x>
      <cdr:y>0.0794</cdr:y>
    </cdr:from>
    <cdr:to>
      <cdr:x>0.92501</cdr:x>
      <cdr:y>0.13303</cdr:y>
    </cdr:to>
    <cdr:sp macro="" textlink="">
      <cdr:nvSpPr>
        <cdr:cNvPr id="568324" name="Text Box 4"/>
        <cdr:cNvSpPr txBox="1">
          <a:spLocks xmlns:a="http://schemas.openxmlformats.org/drawingml/2006/main" noChangeArrowheads="1"/>
        </cdr:cNvSpPr>
      </cdr:nvSpPr>
      <cdr:spPr bwMode="auto">
        <a:xfrm xmlns:a="http://schemas.openxmlformats.org/drawingml/2006/main">
          <a:off x="1802018" y="227409"/>
          <a:ext cx="856108" cy="1536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650" b="1" i="0" u="none" strike="noStrike" baseline="0">
              <a:solidFill>
                <a:srgbClr val="000000"/>
              </a:solidFill>
              <a:latin typeface="+mj-lt"/>
              <a:cs typeface="Arial"/>
            </a:rPr>
            <a:t>Males</a:t>
          </a: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0</xdr:col>
      <xdr:colOff>0</xdr:colOff>
      <xdr:row>16</xdr:row>
      <xdr:rowOff>95250</xdr:rowOff>
    </xdr:from>
    <xdr:to>
      <xdr:col>0</xdr:col>
      <xdr:colOff>123825</xdr:colOff>
      <xdr:row>16</xdr:row>
      <xdr:rowOff>219075</xdr:rowOff>
    </xdr:to>
    <xdr:pic>
      <xdr:nvPicPr>
        <xdr:cNvPr id="1820077" name="Picture 1"/>
        <xdr:cNvPicPr>
          <a:picLocks noChangeAspect="1"/>
        </xdr:cNvPicPr>
      </xdr:nvPicPr>
      <xdr:blipFill>
        <a:blip xmlns:r="http://schemas.openxmlformats.org/officeDocument/2006/relationships" r:embed="rId1" cstate="print"/>
        <a:srcRect/>
        <a:stretch>
          <a:fillRect/>
        </a:stretch>
      </xdr:blipFill>
      <xdr:spPr bwMode="auto">
        <a:xfrm>
          <a:off x="0" y="2495550"/>
          <a:ext cx="123825" cy="123825"/>
        </a:xfrm>
        <a:prstGeom prst="rect">
          <a:avLst/>
        </a:prstGeom>
        <a:noFill/>
        <a:ln w="9525">
          <a:noFill/>
          <a:miter lim="800000"/>
          <a:headEnd/>
          <a:tailEnd/>
        </a:ln>
      </xdr:spPr>
    </xdr:pic>
    <xdr:clientData/>
  </xdr:twoCellAnchor>
  <xdr:twoCellAnchor editAs="oneCell">
    <xdr:from>
      <xdr:col>3</xdr:col>
      <xdr:colOff>266700</xdr:colOff>
      <xdr:row>16</xdr:row>
      <xdr:rowOff>133350</xdr:rowOff>
    </xdr:from>
    <xdr:to>
      <xdr:col>3</xdr:col>
      <xdr:colOff>904875</xdr:colOff>
      <xdr:row>16</xdr:row>
      <xdr:rowOff>219075</xdr:rowOff>
    </xdr:to>
    <xdr:pic>
      <xdr:nvPicPr>
        <xdr:cNvPr id="1820078"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3019425" y="2533650"/>
          <a:ext cx="638175" cy="8572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17</xdr:row>
      <xdr:rowOff>95250</xdr:rowOff>
    </xdr:from>
    <xdr:to>
      <xdr:col>0</xdr:col>
      <xdr:colOff>123825</xdr:colOff>
      <xdr:row>17</xdr:row>
      <xdr:rowOff>219075</xdr:rowOff>
    </xdr:to>
    <xdr:pic>
      <xdr:nvPicPr>
        <xdr:cNvPr id="1833385" name="Picture 1"/>
        <xdr:cNvPicPr>
          <a:picLocks noChangeAspect="1"/>
        </xdr:cNvPicPr>
      </xdr:nvPicPr>
      <xdr:blipFill>
        <a:blip xmlns:r="http://schemas.openxmlformats.org/officeDocument/2006/relationships" r:embed="rId1" cstate="print"/>
        <a:srcRect/>
        <a:stretch>
          <a:fillRect/>
        </a:stretch>
      </xdr:blipFill>
      <xdr:spPr bwMode="auto">
        <a:xfrm>
          <a:off x="0" y="2905125"/>
          <a:ext cx="123825" cy="123825"/>
        </a:xfrm>
        <a:prstGeom prst="rect">
          <a:avLst/>
        </a:prstGeom>
        <a:noFill/>
        <a:ln w="9525">
          <a:noFill/>
          <a:miter lim="800000"/>
          <a:headEnd/>
          <a:tailEnd/>
        </a:ln>
      </xdr:spPr>
    </xdr:pic>
    <xdr:clientData/>
  </xdr:twoCellAnchor>
  <xdr:twoCellAnchor editAs="oneCell">
    <xdr:from>
      <xdr:col>3</xdr:col>
      <xdr:colOff>276225</xdr:colOff>
      <xdr:row>17</xdr:row>
      <xdr:rowOff>133350</xdr:rowOff>
    </xdr:from>
    <xdr:to>
      <xdr:col>3</xdr:col>
      <xdr:colOff>904875</xdr:colOff>
      <xdr:row>17</xdr:row>
      <xdr:rowOff>219075</xdr:rowOff>
    </xdr:to>
    <xdr:pic>
      <xdr:nvPicPr>
        <xdr:cNvPr id="1833386"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3028950" y="2943225"/>
          <a:ext cx="628650" cy="8572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342900</xdr:colOff>
      <xdr:row>64</xdr:row>
      <xdr:rowOff>133350</xdr:rowOff>
    </xdr:from>
    <xdr:to>
      <xdr:col>4</xdr:col>
      <xdr:colOff>0</xdr:colOff>
      <xdr:row>64</xdr:row>
      <xdr:rowOff>133350</xdr:rowOff>
    </xdr:to>
    <xdr:pic>
      <xdr:nvPicPr>
        <xdr:cNvPr id="1859170" name="Picture 3" descr="PRCLogoBauerBodoniSmall2.eps"/>
        <xdr:cNvPicPr>
          <a:picLocks noChangeAspect="1"/>
        </xdr:cNvPicPr>
      </xdr:nvPicPr>
      <xdr:blipFill>
        <a:blip xmlns:r="http://schemas.openxmlformats.org/officeDocument/2006/relationships" r:embed="rId1"/>
        <a:srcRect/>
        <a:stretch>
          <a:fillRect/>
        </a:stretch>
      </xdr:blipFill>
      <xdr:spPr bwMode="auto">
        <a:xfrm>
          <a:off x="2352675" y="8239125"/>
          <a:ext cx="257175" cy="0"/>
        </a:xfrm>
        <a:prstGeom prst="rect">
          <a:avLst/>
        </a:prstGeom>
        <a:noFill/>
        <a:ln w="9525">
          <a:noFill/>
          <a:miter lim="800000"/>
          <a:headEnd/>
          <a:tailEnd/>
        </a:ln>
      </xdr:spPr>
    </xdr:pic>
    <xdr:clientData/>
  </xdr:twoCellAnchor>
  <xdr:twoCellAnchor editAs="oneCell">
    <xdr:from>
      <xdr:col>0</xdr:col>
      <xdr:colOff>0</xdr:colOff>
      <xdr:row>64</xdr:row>
      <xdr:rowOff>95250</xdr:rowOff>
    </xdr:from>
    <xdr:to>
      <xdr:col>0</xdr:col>
      <xdr:colOff>123825</xdr:colOff>
      <xdr:row>64</xdr:row>
      <xdr:rowOff>219075</xdr:rowOff>
    </xdr:to>
    <xdr:pic>
      <xdr:nvPicPr>
        <xdr:cNvPr id="1859171" name="Picture 1"/>
        <xdr:cNvPicPr>
          <a:picLocks noChangeAspect="1"/>
        </xdr:cNvPicPr>
      </xdr:nvPicPr>
      <xdr:blipFill>
        <a:blip xmlns:r="http://schemas.openxmlformats.org/officeDocument/2006/relationships" r:embed="rId2" cstate="print"/>
        <a:srcRect/>
        <a:stretch>
          <a:fillRect/>
        </a:stretch>
      </xdr:blipFill>
      <xdr:spPr bwMode="auto">
        <a:xfrm>
          <a:off x="0" y="8201025"/>
          <a:ext cx="123825" cy="123825"/>
        </a:xfrm>
        <a:prstGeom prst="rect">
          <a:avLst/>
        </a:prstGeom>
        <a:noFill/>
        <a:ln w="9525">
          <a:noFill/>
          <a:miter lim="800000"/>
          <a:headEnd/>
          <a:tailEnd/>
        </a:ln>
      </xdr:spPr>
    </xdr:pic>
    <xdr:clientData/>
  </xdr:twoCellAnchor>
  <xdr:twoCellAnchor editAs="oneCell">
    <xdr:from>
      <xdr:col>2</xdr:col>
      <xdr:colOff>628650</xdr:colOff>
      <xdr:row>64</xdr:row>
      <xdr:rowOff>123825</xdr:rowOff>
    </xdr:from>
    <xdr:to>
      <xdr:col>3</xdr:col>
      <xdr:colOff>619125</xdr:colOff>
      <xdr:row>64</xdr:row>
      <xdr:rowOff>209550</xdr:rowOff>
    </xdr:to>
    <xdr:pic>
      <xdr:nvPicPr>
        <xdr:cNvPr id="185917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90725" y="8229600"/>
          <a:ext cx="619125" cy="85725"/>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64</xdr:row>
      <xdr:rowOff>95250</xdr:rowOff>
    </xdr:from>
    <xdr:to>
      <xdr:col>0</xdr:col>
      <xdr:colOff>123825</xdr:colOff>
      <xdr:row>64</xdr:row>
      <xdr:rowOff>219075</xdr:rowOff>
    </xdr:to>
    <xdr:pic>
      <xdr:nvPicPr>
        <xdr:cNvPr id="1876373" name="Picture 1"/>
        <xdr:cNvPicPr>
          <a:picLocks noChangeAspect="1"/>
        </xdr:cNvPicPr>
      </xdr:nvPicPr>
      <xdr:blipFill>
        <a:blip xmlns:r="http://schemas.openxmlformats.org/officeDocument/2006/relationships" r:embed="rId1" cstate="print"/>
        <a:srcRect/>
        <a:stretch>
          <a:fillRect/>
        </a:stretch>
      </xdr:blipFill>
      <xdr:spPr bwMode="auto">
        <a:xfrm>
          <a:off x="0" y="8305800"/>
          <a:ext cx="123825" cy="123825"/>
        </a:xfrm>
        <a:prstGeom prst="rect">
          <a:avLst/>
        </a:prstGeom>
        <a:noFill/>
        <a:ln w="9525">
          <a:noFill/>
          <a:miter lim="800000"/>
          <a:headEnd/>
          <a:tailEnd/>
        </a:ln>
      </xdr:spPr>
    </xdr:pic>
    <xdr:clientData/>
  </xdr:twoCellAnchor>
  <xdr:twoCellAnchor editAs="oneCell">
    <xdr:from>
      <xdr:col>4</xdr:col>
      <xdr:colOff>95250</xdr:colOff>
      <xdr:row>64</xdr:row>
      <xdr:rowOff>123825</xdr:rowOff>
    </xdr:from>
    <xdr:to>
      <xdr:col>4</xdr:col>
      <xdr:colOff>714375</xdr:colOff>
      <xdr:row>64</xdr:row>
      <xdr:rowOff>209550</xdr:rowOff>
    </xdr:to>
    <xdr:pic>
      <xdr:nvPicPr>
        <xdr:cNvPr id="1876374"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3028950" y="8334375"/>
          <a:ext cx="619125" cy="85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95250</xdr:rowOff>
    </xdr:from>
    <xdr:to>
      <xdr:col>0</xdr:col>
      <xdr:colOff>123825</xdr:colOff>
      <xdr:row>16</xdr:row>
      <xdr:rowOff>219075</xdr:rowOff>
    </xdr:to>
    <xdr:pic>
      <xdr:nvPicPr>
        <xdr:cNvPr id="1507897" name="Picture 1"/>
        <xdr:cNvPicPr>
          <a:picLocks noChangeAspect="1"/>
        </xdr:cNvPicPr>
      </xdr:nvPicPr>
      <xdr:blipFill>
        <a:blip xmlns:r="http://schemas.openxmlformats.org/officeDocument/2006/relationships" r:embed="rId1" cstate="print"/>
        <a:srcRect/>
        <a:stretch>
          <a:fillRect/>
        </a:stretch>
      </xdr:blipFill>
      <xdr:spPr bwMode="auto">
        <a:xfrm>
          <a:off x="0" y="2676525"/>
          <a:ext cx="123825" cy="123825"/>
        </a:xfrm>
        <a:prstGeom prst="rect">
          <a:avLst/>
        </a:prstGeom>
        <a:noFill/>
        <a:ln w="9525">
          <a:noFill/>
          <a:miter lim="800000"/>
          <a:headEnd/>
          <a:tailEnd/>
        </a:ln>
      </xdr:spPr>
    </xdr:pic>
    <xdr:clientData/>
  </xdr:twoCellAnchor>
  <xdr:twoCellAnchor editAs="oneCell">
    <xdr:from>
      <xdr:col>4</xdr:col>
      <xdr:colOff>361950</xdr:colOff>
      <xdr:row>16</xdr:row>
      <xdr:rowOff>123825</xdr:rowOff>
    </xdr:from>
    <xdr:to>
      <xdr:col>5</xdr:col>
      <xdr:colOff>514350</xdr:colOff>
      <xdr:row>16</xdr:row>
      <xdr:rowOff>209550</xdr:rowOff>
    </xdr:to>
    <xdr:pic>
      <xdr:nvPicPr>
        <xdr:cNvPr id="1507898"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895600" y="2705100"/>
          <a:ext cx="771525" cy="8572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21</xdr:row>
      <xdr:rowOff>104775</xdr:rowOff>
    </xdr:from>
    <xdr:to>
      <xdr:col>0</xdr:col>
      <xdr:colOff>123825</xdr:colOff>
      <xdr:row>22</xdr:row>
      <xdr:rowOff>0</xdr:rowOff>
    </xdr:to>
    <xdr:pic>
      <xdr:nvPicPr>
        <xdr:cNvPr id="1889872" name="Picture 1"/>
        <xdr:cNvPicPr>
          <a:picLocks noChangeAspect="1"/>
        </xdr:cNvPicPr>
      </xdr:nvPicPr>
      <xdr:blipFill>
        <a:blip xmlns:r="http://schemas.openxmlformats.org/officeDocument/2006/relationships" r:embed="rId1" cstate="print"/>
        <a:srcRect/>
        <a:stretch>
          <a:fillRect/>
        </a:stretch>
      </xdr:blipFill>
      <xdr:spPr bwMode="auto">
        <a:xfrm>
          <a:off x="0" y="4095750"/>
          <a:ext cx="123825" cy="123825"/>
        </a:xfrm>
        <a:prstGeom prst="rect">
          <a:avLst/>
        </a:prstGeom>
        <a:noFill/>
        <a:ln w="9525">
          <a:noFill/>
          <a:miter lim="800000"/>
          <a:headEnd/>
          <a:tailEnd/>
        </a:ln>
      </xdr:spPr>
    </xdr:pic>
    <xdr:clientData/>
  </xdr:twoCellAnchor>
  <xdr:twoCellAnchor editAs="oneCell">
    <xdr:from>
      <xdr:col>2</xdr:col>
      <xdr:colOff>152400</xdr:colOff>
      <xdr:row>21</xdr:row>
      <xdr:rowOff>133350</xdr:rowOff>
    </xdr:from>
    <xdr:to>
      <xdr:col>3</xdr:col>
      <xdr:colOff>400050</xdr:colOff>
      <xdr:row>21</xdr:row>
      <xdr:rowOff>219075</xdr:rowOff>
    </xdr:to>
    <xdr:pic>
      <xdr:nvPicPr>
        <xdr:cNvPr id="1889873"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1009650" y="4124325"/>
          <a:ext cx="638175" cy="85725"/>
        </a:xfrm>
        <a:prstGeom prst="rect">
          <a:avLst/>
        </a:prstGeom>
        <a:noFill/>
        <a:ln w="9525">
          <a:noFill/>
          <a:miter lim="800000"/>
          <a:headEnd/>
          <a:tailEnd/>
        </a:ln>
      </xdr:spPr>
    </xdr:pic>
    <xdr:clientData/>
  </xdr:twoCellAnchor>
  <xdr:twoCellAnchor editAs="oneCell">
    <xdr:from>
      <xdr:col>11</xdr:col>
      <xdr:colOff>342900</xdr:colOff>
      <xdr:row>28</xdr:row>
      <xdr:rowOff>0</xdr:rowOff>
    </xdr:from>
    <xdr:to>
      <xdr:col>12</xdr:col>
      <xdr:colOff>0</xdr:colOff>
      <xdr:row>28</xdr:row>
      <xdr:rowOff>28575</xdr:rowOff>
    </xdr:to>
    <xdr:pic>
      <xdr:nvPicPr>
        <xdr:cNvPr id="1889874"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4457700" y="5200650"/>
          <a:ext cx="9525" cy="2857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9525</xdr:colOff>
      <xdr:row>26</xdr:row>
      <xdr:rowOff>104775</xdr:rowOff>
    </xdr:from>
    <xdr:to>
      <xdr:col>0</xdr:col>
      <xdr:colOff>133350</xdr:colOff>
      <xdr:row>27</xdr:row>
      <xdr:rowOff>0</xdr:rowOff>
    </xdr:to>
    <xdr:pic>
      <xdr:nvPicPr>
        <xdr:cNvPr id="2567250" name="Picture 2"/>
        <xdr:cNvPicPr>
          <a:picLocks noChangeAspect="1"/>
        </xdr:cNvPicPr>
      </xdr:nvPicPr>
      <xdr:blipFill>
        <a:blip xmlns:r="http://schemas.openxmlformats.org/officeDocument/2006/relationships" r:embed="rId1" cstate="print"/>
        <a:srcRect/>
        <a:stretch>
          <a:fillRect/>
        </a:stretch>
      </xdr:blipFill>
      <xdr:spPr bwMode="auto">
        <a:xfrm>
          <a:off x="9525" y="3400425"/>
          <a:ext cx="123825" cy="123825"/>
        </a:xfrm>
        <a:prstGeom prst="rect">
          <a:avLst/>
        </a:prstGeom>
        <a:noFill/>
        <a:ln w="9525">
          <a:noFill/>
          <a:miter lim="800000"/>
          <a:headEnd/>
          <a:tailEnd/>
        </a:ln>
      </xdr:spPr>
    </xdr:pic>
    <xdr:clientData/>
  </xdr:twoCellAnchor>
  <xdr:twoCellAnchor editAs="oneCell">
    <xdr:from>
      <xdr:col>6</xdr:col>
      <xdr:colOff>123825</xdr:colOff>
      <xdr:row>26</xdr:row>
      <xdr:rowOff>133350</xdr:rowOff>
    </xdr:from>
    <xdr:to>
      <xdr:col>6</xdr:col>
      <xdr:colOff>762000</xdr:colOff>
      <xdr:row>26</xdr:row>
      <xdr:rowOff>219075</xdr:rowOff>
    </xdr:to>
    <xdr:pic>
      <xdr:nvPicPr>
        <xdr:cNvPr id="2567251"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4867275" y="3429000"/>
          <a:ext cx="638175" cy="8572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27</xdr:row>
      <xdr:rowOff>104775</xdr:rowOff>
    </xdr:from>
    <xdr:to>
      <xdr:col>0</xdr:col>
      <xdr:colOff>123825</xdr:colOff>
      <xdr:row>27</xdr:row>
      <xdr:rowOff>228600</xdr:rowOff>
    </xdr:to>
    <xdr:pic>
      <xdr:nvPicPr>
        <xdr:cNvPr id="1927547" name="Picture 1"/>
        <xdr:cNvPicPr>
          <a:picLocks noChangeAspect="1"/>
        </xdr:cNvPicPr>
      </xdr:nvPicPr>
      <xdr:blipFill>
        <a:blip xmlns:r="http://schemas.openxmlformats.org/officeDocument/2006/relationships" r:embed="rId1" cstate="print"/>
        <a:srcRect/>
        <a:stretch>
          <a:fillRect/>
        </a:stretch>
      </xdr:blipFill>
      <xdr:spPr bwMode="auto">
        <a:xfrm>
          <a:off x="0" y="4029075"/>
          <a:ext cx="123825" cy="123825"/>
        </a:xfrm>
        <a:prstGeom prst="rect">
          <a:avLst/>
        </a:prstGeom>
        <a:noFill/>
        <a:ln w="9525">
          <a:noFill/>
          <a:miter lim="800000"/>
          <a:headEnd/>
          <a:tailEnd/>
        </a:ln>
      </xdr:spPr>
    </xdr:pic>
    <xdr:clientData/>
  </xdr:twoCellAnchor>
  <xdr:twoCellAnchor editAs="oneCell">
    <xdr:from>
      <xdr:col>4</xdr:col>
      <xdr:colOff>409575</xdr:colOff>
      <xdr:row>27</xdr:row>
      <xdr:rowOff>133350</xdr:rowOff>
    </xdr:from>
    <xdr:to>
      <xdr:col>5</xdr:col>
      <xdr:colOff>542925</xdr:colOff>
      <xdr:row>27</xdr:row>
      <xdr:rowOff>219075</xdr:rowOff>
    </xdr:to>
    <xdr:pic>
      <xdr:nvPicPr>
        <xdr:cNvPr id="1927548" name="Picture 9"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952750" y="4057650"/>
          <a:ext cx="714375" cy="85725"/>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26</xdr:row>
      <xdr:rowOff>95250</xdr:rowOff>
    </xdr:from>
    <xdr:to>
      <xdr:col>0</xdr:col>
      <xdr:colOff>123825</xdr:colOff>
      <xdr:row>26</xdr:row>
      <xdr:rowOff>219075</xdr:rowOff>
    </xdr:to>
    <xdr:pic>
      <xdr:nvPicPr>
        <xdr:cNvPr id="1940855" name="Picture 1"/>
        <xdr:cNvPicPr>
          <a:picLocks noChangeAspect="1"/>
        </xdr:cNvPicPr>
      </xdr:nvPicPr>
      <xdr:blipFill>
        <a:blip xmlns:r="http://schemas.openxmlformats.org/officeDocument/2006/relationships" r:embed="rId1" cstate="print"/>
        <a:srcRect/>
        <a:stretch>
          <a:fillRect/>
        </a:stretch>
      </xdr:blipFill>
      <xdr:spPr bwMode="auto">
        <a:xfrm>
          <a:off x="0" y="3876675"/>
          <a:ext cx="123825" cy="123825"/>
        </a:xfrm>
        <a:prstGeom prst="rect">
          <a:avLst/>
        </a:prstGeom>
        <a:noFill/>
        <a:ln w="9525">
          <a:noFill/>
          <a:miter lim="800000"/>
          <a:headEnd/>
          <a:tailEnd/>
        </a:ln>
      </xdr:spPr>
    </xdr:pic>
    <xdr:clientData/>
  </xdr:twoCellAnchor>
  <xdr:twoCellAnchor editAs="oneCell">
    <xdr:from>
      <xdr:col>3</xdr:col>
      <xdr:colOff>628650</xdr:colOff>
      <xdr:row>26</xdr:row>
      <xdr:rowOff>123825</xdr:rowOff>
    </xdr:from>
    <xdr:to>
      <xdr:col>4</xdr:col>
      <xdr:colOff>685800</xdr:colOff>
      <xdr:row>26</xdr:row>
      <xdr:rowOff>209550</xdr:rowOff>
    </xdr:to>
    <xdr:pic>
      <xdr:nvPicPr>
        <xdr:cNvPr id="1940856" name="Picture 9"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914650" y="3905250"/>
          <a:ext cx="685800" cy="8572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9525</xdr:colOff>
      <xdr:row>26</xdr:row>
      <xdr:rowOff>95250</xdr:rowOff>
    </xdr:from>
    <xdr:to>
      <xdr:col>0</xdr:col>
      <xdr:colOff>133350</xdr:colOff>
      <xdr:row>26</xdr:row>
      <xdr:rowOff>219075</xdr:rowOff>
    </xdr:to>
    <xdr:pic>
      <xdr:nvPicPr>
        <xdr:cNvPr id="1954159" name="Picture 1"/>
        <xdr:cNvPicPr>
          <a:picLocks noChangeAspect="1"/>
        </xdr:cNvPicPr>
      </xdr:nvPicPr>
      <xdr:blipFill>
        <a:blip xmlns:r="http://schemas.openxmlformats.org/officeDocument/2006/relationships" r:embed="rId1" cstate="print"/>
        <a:srcRect/>
        <a:stretch>
          <a:fillRect/>
        </a:stretch>
      </xdr:blipFill>
      <xdr:spPr bwMode="auto">
        <a:xfrm>
          <a:off x="9525" y="3876675"/>
          <a:ext cx="123825" cy="123825"/>
        </a:xfrm>
        <a:prstGeom prst="rect">
          <a:avLst/>
        </a:prstGeom>
        <a:noFill/>
        <a:ln w="9525">
          <a:noFill/>
          <a:miter lim="800000"/>
          <a:headEnd/>
          <a:tailEnd/>
        </a:ln>
      </xdr:spPr>
    </xdr:pic>
    <xdr:clientData/>
  </xdr:twoCellAnchor>
  <xdr:twoCellAnchor editAs="oneCell">
    <xdr:from>
      <xdr:col>3</xdr:col>
      <xdr:colOff>628650</xdr:colOff>
      <xdr:row>26</xdr:row>
      <xdr:rowOff>123825</xdr:rowOff>
    </xdr:from>
    <xdr:to>
      <xdr:col>4</xdr:col>
      <xdr:colOff>685800</xdr:colOff>
      <xdr:row>26</xdr:row>
      <xdr:rowOff>209550</xdr:rowOff>
    </xdr:to>
    <xdr:pic>
      <xdr:nvPicPr>
        <xdr:cNvPr id="1954160" name="Picture 9"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914650" y="3905250"/>
          <a:ext cx="685800" cy="85725"/>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9525</xdr:colOff>
      <xdr:row>28</xdr:row>
      <xdr:rowOff>69683</xdr:rowOff>
    </xdr:from>
    <xdr:to>
      <xdr:col>0</xdr:col>
      <xdr:colOff>133350</xdr:colOff>
      <xdr:row>28</xdr:row>
      <xdr:rowOff>195513</xdr:rowOff>
    </xdr:to>
    <xdr:pic>
      <xdr:nvPicPr>
        <xdr:cNvPr id="1971559" name="Picture 1"/>
        <xdr:cNvPicPr>
          <a:picLocks noChangeAspect="1"/>
        </xdr:cNvPicPr>
      </xdr:nvPicPr>
      <xdr:blipFill>
        <a:blip xmlns:r="http://schemas.openxmlformats.org/officeDocument/2006/relationships" r:embed="rId1" cstate="print"/>
        <a:srcRect/>
        <a:stretch>
          <a:fillRect/>
        </a:stretch>
      </xdr:blipFill>
      <xdr:spPr bwMode="auto">
        <a:xfrm>
          <a:off x="9525" y="4190499"/>
          <a:ext cx="123825" cy="125830"/>
        </a:xfrm>
        <a:prstGeom prst="rect">
          <a:avLst/>
        </a:prstGeom>
        <a:noFill/>
        <a:ln w="9525">
          <a:noFill/>
          <a:miter lim="800000"/>
          <a:headEnd/>
          <a:tailEnd/>
        </a:ln>
      </xdr:spPr>
    </xdr:pic>
    <xdr:clientData/>
  </xdr:twoCellAnchor>
  <xdr:twoCellAnchor editAs="oneCell">
    <xdr:from>
      <xdr:col>8</xdr:col>
      <xdr:colOff>396040</xdr:colOff>
      <xdr:row>28</xdr:row>
      <xdr:rowOff>115303</xdr:rowOff>
    </xdr:from>
    <xdr:to>
      <xdr:col>9</xdr:col>
      <xdr:colOff>538270</xdr:colOff>
      <xdr:row>28</xdr:row>
      <xdr:rowOff>201028</xdr:rowOff>
    </xdr:to>
    <xdr:pic>
      <xdr:nvPicPr>
        <xdr:cNvPr id="4" name="Picture 9"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4902869" y="4236119"/>
          <a:ext cx="753835" cy="85725"/>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5930</xdr:colOff>
      <xdr:row>21</xdr:row>
      <xdr:rowOff>74762</xdr:rowOff>
    </xdr:from>
    <xdr:to>
      <xdr:col>0</xdr:col>
      <xdr:colOff>129755</xdr:colOff>
      <xdr:row>21</xdr:row>
      <xdr:rowOff>200024</xdr:rowOff>
    </xdr:to>
    <xdr:pic>
      <xdr:nvPicPr>
        <xdr:cNvPr id="2018641" name="Picture 1"/>
        <xdr:cNvPicPr>
          <a:picLocks noChangeAspect="1"/>
        </xdr:cNvPicPr>
      </xdr:nvPicPr>
      <xdr:blipFill>
        <a:blip xmlns:r="http://schemas.openxmlformats.org/officeDocument/2006/relationships" r:embed="rId1" cstate="print"/>
        <a:srcRect/>
        <a:stretch>
          <a:fillRect/>
        </a:stretch>
      </xdr:blipFill>
      <xdr:spPr bwMode="auto">
        <a:xfrm>
          <a:off x="5930" y="3349205"/>
          <a:ext cx="123825" cy="125262"/>
        </a:xfrm>
        <a:prstGeom prst="rect">
          <a:avLst/>
        </a:prstGeom>
        <a:noFill/>
        <a:ln w="9525">
          <a:noFill/>
          <a:miter lim="800000"/>
          <a:headEnd/>
          <a:tailEnd/>
        </a:ln>
      </xdr:spPr>
    </xdr:pic>
    <xdr:clientData/>
  </xdr:twoCellAnchor>
  <xdr:twoCellAnchor editAs="oneCell">
    <xdr:from>
      <xdr:col>8</xdr:col>
      <xdr:colOff>531962</xdr:colOff>
      <xdr:row>21</xdr:row>
      <xdr:rowOff>118613</xdr:rowOff>
    </xdr:from>
    <xdr:to>
      <xdr:col>9</xdr:col>
      <xdr:colOff>617250</xdr:colOff>
      <xdr:row>21</xdr:row>
      <xdr:rowOff>204338</xdr:rowOff>
    </xdr:to>
    <xdr:pic>
      <xdr:nvPicPr>
        <xdr:cNvPr id="4" name="Picture 9"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5039264" y="3393056"/>
          <a:ext cx="753835" cy="85725"/>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26</xdr:row>
      <xdr:rowOff>95250</xdr:rowOff>
    </xdr:from>
    <xdr:to>
      <xdr:col>0</xdr:col>
      <xdr:colOff>123825</xdr:colOff>
      <xdr:row>26</xdr:row>
      <xdr:rowOff>219075</xdr:rowOff>
    </xdr:to>
    <xdr:pic>
      <xdr:nvPicPr>
        <xdr:cNvPr id="2027853" name="Picture 2"/>
        <xdr:cNvPicPr>
          <a:picLocks noChangeAspect="1"/>
        </xdr:cNvPicPr>
      </xdr:nvPicPr>
      <xdr:blipFill>
        <a:blip xmlns:r="http://schemas.openxmlformats.org/officeDocument/2006/relationships" r:embed="rId1" cstate="print"/>
        <a:srcRect/>
        <a:stretch>
          <a:fillRect/>
        </a:stretch>
      </xdr:blipFill>
      <xdr:spPr bwMode="auto">
        <a:xfrm>
          <a:off x="0" y="3524250"/>
          <a:ext cx="123825" cy="123825"/>
        </a:xfrm>
        <a:prstGeom prst="rect">
          <a:avLst/>
        </a:prstGeom>
        <a:noFill/>
        <a:ln w="9525">
          <a:noFill/>
          <a:miter lim="800000"/>
          <a:headEnd/>
          <a:tailEnd/>
        </a:ln>
      </xdr:spPr>
    </xdr:pic>
    <xdr:clientData/>
  </xdr:twoCellAnchor>
  <xdr:twoCellAnchor editAs="oneCell">
    <xdr:from>
      <xdr:col>6</xdr:col>
      <xdr:colOff>133350</xdr:colOff>
      <xdr:row>26</xdr:row>
      <xdr:rowOff>114300</xdr:rowOff>
    </xdr:from>
    <xdr:to>
      <xdr:col>6</xdr:col>
      <xdr:colOff>762000</xdr:colOff>
      <xdr:row>26</xdr:row>
      <xdr:rowOff>200025</xdr:rowOff>
    </xdr:to>
    <xdr:pic>
      <xdr:nvPicPr>
        <xdr:cNvPr id="2027854"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4867275" y="3543300"/>
          <a:ext cx="628650" cy="85725"/>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14</xdr:row>
      <xdr:rowOff>95250</xdr:rowOff>
    </xdr:from>
    <xdr:to>
      <xdr:col>0</xdr:col>
      <xdr:colOff>123825</xdr:colOff>
      <xdr:row>14</xdr:row>
      <xdr:rowOff>219075</xdr:rowOff>
    </xdr:to>
    <xdr:pic>
      <xdr:nvPicPr>
        <xdr:cNvPr id="2045253" name="Picture 1"/>
        <xdr:cNvPicPr>
          <a:picLocks noChangeAspect="1"/>
        </xdr:cNvPicPr>
      </xdr:nvPicPr>
      <xdr:blipFill>
        <a:blip xmlns:r="http://schemas.openxmlformats.org/officeDocument/2006/relationships" r:embed="rId1" cstate="print"/>
        <a:srcRect/>
        <a:stretch>
          <a:fillRect/>
        </a:stretch>
      </xdr:blipFill>
      <xdr:spPr bwMode="auto">
        <a:xfrm>
          <a:off x="0" y="2381250"/>
          <a:ext cx="123825" cy="123825"/>
        </a:xfrm>
        <a:prstGeom prst="rect">
          <a:avLst/>
        </a:prstGeom>
        <a:noFill/>
        <a:ln w="9525">
          <a:noFill/>
          <a:miter lim="800000"/>
          <a:headEnd/>
          <a:tailEnd/>
        </a:ln>
      </xdr:spPr>
    </xdr:pic>
    <xdr:clientData/>
  </xdr:twoCellAnchor>
  <xdr:twoCellAnchor editAs="oneCell">
    <xdr:from>
      <xdr:col>4</xdr:col>
      <xdr:colOff>9525</xdr:colOff>
      <xdr:row>14</xdr:row>
      <xdr:rowOff>133350</xdr:rowOff>
    </xdr:from>
    <xdr:to>
      <xdr:col>4</xdr:col>
      <xdr:colOff>676275</xdr:colOff>
      <xdr:row>14</xdr:row>
      <xdr:rowOff>219075</xdr:rowOff>
    </xdr:to>
    <xdr:pic>
      <xdr:nvPicPr>
        <xdr:cNvPr id="2045254"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981325" y="2419350"/>
          <a:ext cx="666750" cy="85725"/>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28</xdr:row>
      <xdr:rowOff>95250</xdr:rowOff>
    </xdr:from>
    <xdr:to>
      <xdr:col>0</xdr:col>
      <xdr:colOff>123825</xdr:colOff>
      <xdr:row>28</xdr:row>
      <xdr:rowOff>219075</xdr:rowOff>
    </xdr:to>
    <xdr:pic>
      <xdr:nvPicPr>
        <xdr:cNvPr id="2054467" name="Picture 1"/>
        <xdr:cNvPicPr>
          <a:picLocks noChangeAspect="1"/>
        </xdr:cNvPicPr>
      </xdr:nvPicPr>
      <xdr:blipFill>
        <a:blip xmlns:r="http://schemas.openxmlformats.org/officeDocument/2006/relationships" r:embed="rId1" cstate="print"/>
        <a:srcRect/>
        <a:stretch>
          <a:fillRect/>
        </a:stretch>
      </xdr:blipFill>
      <xdr:spPr bwMode="auto">
        <a:xfrm>
          <a:off x="0" y="4010025"/>
          <a:ext cx="123825" cy="123825"/>
        </a:xfrm>
        <a:prstGeom prst="rect">
          <a:avLst/>
        </a:prstGeom>
        <a:noFill/>
        <a:ln w="9525">
          <a:noFill/>
          <a:miter lim="800000"/>
          <a:headEnd/>
          <a:tailEnd/>
        </a:ln>
      </xdr:spPr>
    </xdr:pic>
    <xdr:clientData/>
  </xdr:twoCellAnchor>
  <xdr:twoCellAnchor editAs="oneCell">
    <xdr:from>
      <xdr:col>5</xdr:col>
      <xdr:colOff>38100</xdr:colOff>
      <xdr:row>28</xdr:row>
      <xdr:rowOff>123825</xdr:rowOff>
    </xdr:from>
    <xdr:to>
      <xdr:col>5</xdr:col>
      <xdr:colOff>666750</xdr:colOff>
      <xdr:row>28</xdr:row>
      <xdr:rowOff>209550</xdr:rowOff>
    </xdr:to>
    <xdr:pic>
      <xdr:nvPicPr>
        <xdr:cNvPr id="2054468"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3019425" y="4038600"/>
          <a:ext cx="628650" cy="85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17</xdr:row>
      <xdr:rowOff>85725</xdr:rowOff>
    </xdr:from>
    <xdr:to>
      <xdr:col>0</xdr:col>
      <xdr:colOff>123825</xdr:colOff>
      <xdr:row>17</xdr:row>
      <xdr:rowOff>209550</xdr:rowOff>
    </xdr:to>
    <xdr:pic>
      <xdr:nvPicPr>
        <xdr:cNvPr id="627452" name="Picture 1"/>
        <xdr:cNvPicPr>
          <a:picLocks noChangeAspect="1"/>
        </xdr:cNvPicPr>
      </xdr:nvPicPr>
      <xdr:blipFill>
        <a:blip xmlns:r="http://schemas.openxmlformats.org/officeDocument/2006/relationships" r:embed="rId1" cstate="print"/>
        <a:srcRect/>
        <a:stretch>
          <a:fillRect/>
        </a:stretch>
      </xdr:blipFill>
      <xdr:spPr bwMode="auto">
        <a:xfrm>
          <a:off x="0" y="2324100"/>
          <a:ext cx="123825" cy="123825"/>
        </a:xfrm>
        <a:prstGeom prst="rect">
          <a:avLst/>
        </a:prstGeom>
        <a:noFill/>
        <a:ln w="9525">
          <a:noFill/>
          <a:miter lim="800000"/>
          <a:headEnd/>
          <a:tailEnd/>
        </a:ln>
      </xdr:spPr>
    </xdr:pic>
    <xdr:clientData/>
  </xdr:twoCellAnchor>
  <xdr:twoCellAnchor editAs="oneCell">
    <xdr:from>
      <xdr:col>7</xdr:col>
      <xdr:colOff>552450</xdr:colOff>
      <xdr:row>17</xdr:row>
      <xdr:rowOff>123825</xdr:rowOff>
    </xdr:from>
    <xdr:to>
      <xdr:col>8</xdr:col>
      <xdr:colOff>581025</xdr:colOff>
      <xdr:row>17</xdr:row>
      <xdr:rowOff>209550</xdr:rowOff>
    </xdr:to>
    <xdr:pic>
      <xdr:nvPicPr>
        <xdr:cNvPr id="627453"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4867275" y="2362200"/>
          <a:ext cx="676275" cy="85725"/>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17</xdr:row>
      <xdr:rowOff>95250</xdr:rowOff>
    </xdr:from>
    <xdr:to>
      <xdr:col>0</xdr:col>
      <xdr:colOff>123825</xdr:colOff>
      <xdr:row>17</xdr:row>
      <xdr:rowOff>219075</xdr:rowOff>
    </xdr:to>
    <xdr:pic>
      <xdr:nvPicPr>
        <xdr:cNvPr id="2075961" name="Picture 1"/>
        <xdr:cNvPicPr>
          <a:picLocks noChangeAspect="1"/>
        </xdr:cNvPicPr>
      </xdr:nvPicPr>
      <xdr:blipFill>
        <a:blip xmlns:r="http://schemas.openxmlformats.org/officeDocument/2006/relationships" r:embed="rId1" cstate="print"/>
        <a:srcRect/>
        <a:stretch>
          <a:fillRect/>
        </a:stretch>
      </xdr:blipFill>
      <xdr:spPr bwMode="auto">
        <a:xfrm>
          <a:off x="0" y="3000375"/>
          <a:ext cx="123825" cy="123825"/>
        </a:xfrm>
        <a:prstGeom prst="rect">
          <a:avLst/>
        </a:prstGeom>
        <a:noFill/>
        <a:ln w="9525">
          <a:noFill/>
          <a:miter lim="800000"/>
          <a:headEnd/>
          <a:tailEnd/>
        </a:ln>
      </xdr:spPr>
    </xdr:pic>
    <xdr:clientData/>
  </xdr:twoCellAnchor>
  <xdr:twoCellAnchor editAs="oneCell">
    <xdr:from>
      <xdr:col>5</xdr:col>
      <xdr:colOff>47625</xdr:colOff>
      <xdr:row>17</xdr:row>
      <xdr:rowOff>123825</xdr:rowOff>
    </xdr:from>
    <xdr:to>
      <xdr:col>5</xdr:col>
      <xdr:colOff>666750</xdr:colOff>
      <xdr:row>17</xdr:row>
      <xdr:rowOff>209550</xdr:rowOff>
    </xdr:to>
    <xdr:pic>
      <xdr:nvPicPr>
        <xdr:cNvPr id="2075962"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3028950" y="3028950"/>
          <a:ext cx="619125" cy="85725"/>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28</xdr:row>
      <xdr:rowOff>95250</xdr:rowOff>
    </xdr:from>
    <xdr:to>
      <xdr:col>0</xdr:col>
      <xdr:colOff>123825</xdr:colOff>
      <xdr:row>28</xdr:row>
      <xdr:rowOff>219075</xdr:rowOff>
    </xdr:to>
    <xdr:pic>
      <xdr:nvPicPr>
        <xdr:cNvPr id="2085171" name="Picture 1"/>
        <xdr:cNvPicPr>
          <a:picLocks noChangeAspect="1"/>
        </xdr:cNvPicPr>
      </xdr:nvPicPr>
      <xdr:blipFill>
        <a:blip xmlns:r="http://schemas.openxmlformats.org/officeDocument/2006/relationships" r:embed="rId1" cstate="print"/>
        <a:srcRect/>
        <a:stretch>
          <a:fillRect/>
        </a:stretch>
      </xdr:blipFill>
      <xdr:spPr bwMode="auto">
        <a:xfrm>
          <a:off x="0" y="4000500"/>
          <a:ext cx="123825" cy="123825"/>
        </a:xfrm>
        <a:prstGeom prst="rect">
          <a:avLst/>
        </a:prstGeom>
        <a:noFill/>
        <a:ln w="9525">
          <a:noFill/>
          <a:miter lim="800000"/>
          <a:headEnd/>
          <a:tailEnd/>
        </a:ln>
      </xdr:spPr>
    </xdr:pic>
    <xdr:clientData/>
  </xdr:twoCellAnchor>
  <xdr:twoCellAnchor editAs="oneCell">
    <xdr:from>
      <xdr:col>5</xdr:col>
      <xdr:colOff>28575</xdr:colOff>
      <xdr:row>28</xdr:row>
      <xdr:rowOff>133350</xdr:rowOff>
    </xdr:from>
    <xdr:to>
      <xdr:col>6</xdr:col>
      <xdr:colOff>0</xdr:colOff>
      <xdr:row>28</xdr:row>
      <xdr:rowOff>219075</xdr:rowOff>
    </xdr:to>
    <xdr:pic>
      <xdr:nvPicPr>
        <xdr:cNvPr id="2085172"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3009900" y="4038600"/>
          <a:ext cx="638175" cy="85725"/>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44</xdr:row>
      <xdr:rowOff>95250</xdr:rowOff>
    </xdr:from>
    <xdr:to>
      <xdr:col>0</xdr:col>
      <xdr:colOff>123825</xdr:colOff>
      <xdr:row>44</xdr:row>
      <xdr:rowOff>219075</xdr:rowOff>
    </xdr:to>
    <xdr:pic>
      <xdr:nvPicPr>
        <xdr:cNvPr id="2683929" name="Picture 1"/>
        <xdr:cNvPicPr>
          <a:picLocks noChangeAspect="1"/>
        </xdr:cNvPicPr>
      </xdr:nvPicPr>
      <xdr:blipFill>
        <a:blip xmlns:r="http://schemas.openxmlformats.org/officeDocument/2006/relationships" r:embed="rId1" cstate="print"/>
        <a:srcRect/>
        <a:stretch>
          <a:fillRect/>
        </a:stretch>
      </xdr:blipFill>
      <xdr:spPr bwMode="auto">
        <a:xfrm>
          <a:off x="0" y="7038975"/>
          <a:ext cx="123825" cy="123825"/>
        </a:xfrm>
        <a:prstGeom prst="rect">
          <a:avLst/>
        </a:prstGeom>
        <a:noFill/>
        <a:ln w="9525">
          <a:noFill/>
          <a:miter lim="800000"/>
          <a:headEnd/>
          <a:tailEnd/>
        </a:ln>
      </xdr:spPr>
    </xdr:pic>
    <xdr:clientData/>
  </xdr:twoCellAnchor>
  <xdr:twoCellAnchor editAs="oneCell">
    <xdr:from>
      <xdr:col>8</xdr:col>
      <xdr:colOff>495300</xdr:colOff>
      <xdr:row>44</xdr:row>
      <xdr:rowOff>123825</xdr:rowOff>
    </xdr:from>
    <xdr:to>
      <xdr:col>9</xdr:col>
      <xdr:colOff>561975</xdr:colOff>
      <xdr:row>44</xdr:row>
      <xdr:rowOff>209550</xdr:rowOff>
    </xdr:to>
    <xdr:pic>
      <xdr:nvPicPr>
        <xdr:cNvPr id="2683930"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4914900" y="7067550"/>
          <a:ext cx="628650" cy="85725"/>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64</xdr:row>
      <xdr:rowOff>95250</xdr:rowOff>
    </xdr:from>
    <xdr:to>
      <xdr:col>0</xdr:col>
      <xdr:colOff>123825</xdr:colOff>
      <xdr:row>64</xdr:row>
      <xdr:rowOff>219075</xdr:rowOff>
    </xdr:to>
    <xdr:pic>
      <xdr:nvPicPr>
        <xdr:cNvPr id="2236659" name="Picture 1"/>
        <xdr:cNvPicPr>
          <a:picLocks noChangeAspect="1"/>
        </xdr:cNvPicPr>
      </xdr:nvPicPr>
      <xdr:blipFill>
        <a:blip xmlns:r="http://schemas.openxmlformats.org/officeDocument/2006/relationships" r:embed="rId1" cstate="print"/>
        <a:srcRect/>
        <a:stretch>
          <a:fillRect/>
        </a:stretch>
      </xdr:blipFill>
      <xdr:spPr bwMode="auto">
        <a:xfrm>
          <a:off x="0" y="9324975"/>
          <a:ext cx="123825" cy="123825"/>
        </a:xfrm>
        <a:prstGeom prst="rect">
          <a:avLst/>
        </a:prstGeom>
        <a:noFill/>
        <a:ln w="9525">
          <a:noFill/>
          <a:miter lim="800000"/>
          <a:headEnd/>
          <a:tailEnd/>
        </a:ln>
      </xdr:spPr>
    </xdr:pic>
    <xdr:clientData/>
  </xdr:twoCellAnchor>
  <xdr:twoCellAnchor editAs="oneCell">
    <xdr:from>
      <xdr:col>8</xdr:col>
      <xdr:colOff>457200</xdr:colOff>
      <xdr:row>64</xdr:row>
      <xdr:rowOff>123825</xdr:rowOff>
    </xdr:from>
    <xdr:to>
      <xdr:col>10</xdr:col>
      <xdr:colOff>0</xdr:colOff>
      <xdr:row>64</xdr:row>
      <xdr:rowOff>209550</xdr:rowOff>
    </xdr:to>
    <xdr:pic>
      <xdr:nvPicPr>
        <xdr:cNvPr id="2236660"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4943475" y="9353550"/>
          <a:ext cx="609600" cy="85725"/>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40</xdr:row>
      <xdr:rowOff>95250</xdr:rowOff>
    </xdr:from>
    <xdr:to>
      <xdr:col>0</xdr:col>
      <xdr:colOff>123825</xdr:colOff>
      <xdr:row>40</xdr:row>
      <xdr:rowOff>219075</xdr:rowOff>
    </xdr:to>
    <xdr:pic>
      <xdr:nvPicPr>
        <xdr:cNvPr id="2219257" name="Picture 1"/>
        <xdr:cNvPicPr>
          <a:picLocks noChangeAspect="1"/>
        </xdr:cNvPicPr>
      </xdr:nvPicPr>
      <xdr:blipFill>
        <a:blip xmlns:r="http://schemas.openxmlformats.org/officeDocument/2006/relationships" r:embed="rId1" cstate="print"/>
        <a:srcRect/>
        <a:stretch>
          <a:fillRect/>
        </a:stretch>
      </xdr:blipFill>
      <xdr:spPr bwMode="auto">
        <a:xfrm>
          <a:off x="0" y="7858125"/>
          <a:ext cx="123825" cy="123825"/>
        </a:xfrm>
        <a:prstGeom prst="rect">
          <a:avLst/>
        </a:prstGeom>
        <a:noFill/>
        <a:ln w="9525">
          <a:noFill/>
          <a:miter lim="800000"/>
          <a:headEnd/>
          <a:tailEnd/>
        </a:ln>
      </xdr:spPr>
    </xdr:pic>
    <xdr:clientData/>
  </xdr:twoCellAnchor>
  <xdr:twoCellAnchor editAs="oneCell">
    <xdr:from>
      <xdr:col>8</xdr:col>
      <xdr:colOff>495300</xdr:colOff>
      <xdr:row>40</xdr:row>
      <xdr:rowOff>123825</xdr:rowOff>
    </xdr:from>
    <xdr:to>
      <xdr:col>9</xdr:col>
      <xdr:colOff>561975</xdr:colOff>
      <xdr:row>40</xdr:row>
      <xdr:rowOff>209550</xdr:rowOff>
    </xdr:to>
    <xdr:pic>
      <xdr:nvPicPr>
        <xdr:cNvPr id="2219258"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4914900" y="7886700"/>
          <a:ext cx="628650" cy="85725"/>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48</xdr:row>
      <xdr:rowOff>95250</xdr:rowOff>
    </xdr:from>
    <xdr:to>
      <xdr:col>0</xdr:col>
      <xdr:colOff>123825</xdr:colOff>
      <xdr:row>48</xdr:row>
      <xdr:rowOff>219075</xdr:rowOff>
    </xdr:to>
    <xdr:pic>
      <xdr:nvPicPr>
        <xdr:cNvPr id="2245869" name="Picture 1"/>
        <xdr:cNvPicPr>
          <a:picLocks noChangeAspect="1"/>
        </xdr:cNvPicPr>
      </xdr:nvPicPr>
      <xdr:blipFill>
        <a:blip xmlns:r="http://schemas.openxmlformats.org/officeDocument/2006/relationships" r:embed="rId1" cstate="print"/>
        <a:srcRect/>
        <a:stretch>
          <a:fillRect/>
        </a:stretch>
      </xdr:blipFill>
      <xdr:spPr bwMode="auto">
        <a:xfrm>
          <a:off x="0" y="9467850"/>
          <a:ext cx="123825" cy="123825"/>
        </a:xfrm>
        <a:prstGeom prst="rect">
          <a:avLst/>
        </a:prstGeom>
        <a:noFill/>
        <a:ln w="9525">
          <a:noFill/>
          <a:miter lim="800000"/>
          <a:headEnd/>
          <a:tailEnd/>
        </a:ln>
      </xdr:spPr>
    </xdr:pic>
    <xdr:clientData/>
  </xdr:twoCellAnchor>
  <xdr:twoCellAnchor editAs="oneCell">
    <xdr:from>
      <xdr:col>8</xdr:col>
      <xdr:colOff>476250</xdr:colOff>
      <xdr:row>48</xdr:row>
      <xdr:rowOff>123825</xdr:rowOff>
    </xdr:from>
    <xdr:to>
      <xdr:col>9</xdr:col>
      <xdr:colOff>561975</xdr:colOff>
      <xdr:row>48</xdr:row>
      <xdr:rowOff>209550</xdr:rowOff>
    </xdr:to>
    <xdr:pic>
      <xdr:nvPicPr>
        <xdr:cNvPr id="2245870"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4914900" y="9496425"/>
          <a:ext cx="628650" cy="85725"/>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26</xdr:row>
      <xdr:rowOff>85725</xdr:rowOff>
    </xdr:from>
    <xdr:to>
      <xdr:col>0</xdr:col>
      <xdr:colOff>123825</xdr:colOff>
      <xdr:row>26</xdr:row>
      <xdr:rowOff>209550</xdr:rowOff>
    </xdr:to>
    <xdr:pic>
      <xdr:nvPicPr>
        <xdr:cNvPr id="2094385" name="Picture 2"/>
        <xdr:cNvPicPr>
          <a:picLocks noChangeAspect="1"/>
        </xdr:cNvPicPr>
      </xdr:nvPicPr>
      <xdr:blipFill>
        <a:blip xmlns:r="http://schemas.openxmlformats.org/officeDocument/2006/relationships" r:embed="rId1" cstate="print"/>
        <a:srcRect/>
        <a:stretch>
          <a:fillRect/>
        </a:stretch>
      </xdr:blipFill>
      <xdr:spPr bwMode="auto">
        <a:xfrm>
          <a:off x="0" y="3648075"/>
          <a:ext cx="123825" cy="123825"/>
        </a:xfrm>
        <a:prstGeom prst="rect">
          <a:avLst/>
        </a:prstGeom>
        <a:noFill/>
        <a:ln w="9525">
          <a:noFill/>
          <a:miter lim="800000"/>
          <a:headEnd/>
          <a:tailEnd/>
        </a:ln>
      </xdr:spPr>
    </xdr:pic>
    <xdr:clientData/>
  </xdr:twoCellAnchor>
  <xdr:twoCellAnchor editAs="oneCell">
    <xdr:from>
      <xdr:col>3</xdr:col>
      <xdr:colOff>693708</xdr:colOff>
      <xdr:row>26</xdr:row>
      <xdr:rowOff>115019</xdr:rowOff>
    </xdr:from>
    <xdr:to>
      <xdr:col>4</xdr:col>
      <xdr:colOff>655367</xdr:colOff>
      <xdr:row>26</xdr:row>
      <xdr:rowOff>200744</xdr:rowOff>
    </xdr:to>
    <xdr:pic>
      <xdr:nvPicPr>
        <xdr:cNvPr id="4"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3145048" y="3694981"/>
          <a:ext cx="676932" cy="85725"/>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16</xdr:row>
      <xdr:rowOff>95250</xdr:rowOff>
    </xdr:from>
    <xdr:to>
      <xdr:col>0</xdr:col>
      <xdr:colOff>123825</xdr:colOff>
      <xdr:row>16</xdr:row>
      <xdr:rowOff>219075</xdr:rowOff>
    </xdr:to>
    <xdr:pic>
      <xdr:nvPicPr>
        <xdr:cNvPr id="2107691" name="Picture 4"/>
        <xdr:cNvPicPr>
          <a:picLocks noChangeAspect="1"/>
        </xdr:cNvPicPr>
      </xdr:nvPicPr>
      <xdr:blipFill>
        <a:blip xmlns:r="http://schemas.openxmlformats.org/officeDocument/2006/relationships" r:embed="rId1" cstate="print"/>
        <a:srcRect/>
        <a:stretch>
          <a:fillRect/>
        </a:stretch>
      </xdr:blipFill>
      <xdr:spPr bwMode="auto">
        <a:xfrm>
          <a:off x="0" y="3590925"/>
          <a:ext cx="123825" cy="123825"/>
        </a:xfrm>
        <a:prstGeom prst="rect">
          <a:avLst/>
        </a:prstGeom>
        <a:noFill/>
        <a:ln w="9525">
          <a:noFill/>
          <a:miter lim="800000"/>
          <a:headEnd/>
          <a:tailEnd/>
        </a:ln>
      </xdr:spPr>
    </xdr:pic>
    <xdr:clientData/>
  </xdr:twoCellAnchor>
  <xdr:twoCellAnchor editAs="oneCell">
    <xdr:from>
      <xdr:col>1</xdr:col>
      <xdr:colOff>180975</xdr:colOff>
      <xdr:row>16</xdr:row>
      <xdr:rowOff>123825</xdr:rowOff>
    </xdr:from>
    <xdr:to>
      <xdr:col>1</xdr:col>
      <xdr:colOff>781050</xdr:colOff>
      <xdr:row>16</xdr:row>
      <xdr:rowOff>209550</xdr:rowOff>
    </xdr:to>
    <xdr:pic>
      <xdr:nvPicPr>
        <xdr:cNvPr id="2107692"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1047750" y="3619500"/>
          <a:ext cx="600075" cy="85725"/>
        </a:xfrm>
        <a:prstGeom prst="rect">
          <a:avLst/>
        </a:prstGeom>
        <a:noFill/>
        <a:ln w="9525">
          <a:noFill/>
          <a:miter lim="800000"/>
          <a:headEnd/>
          <a:tailEnd/>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26</xdr:row>
      <xdr:rowOff>104775</xdr:rowOff>
    </xdr:from>
    <xdr:to>
      <xdr:col>0</xdr:col>
      <xdr:colOff>123825</xdr:colOff>
      <xdr:row>27</xdr:row>
      <xdr:rowOff>0</xdr:rowOff>
    </xdr:to>
    <xdr:pic>
      <xdr:nvPicPr>
        <xdr:cNvPr id="2108713" name="Picture 2"/>
        <xdr:cNvPicPr>
          <a:picLocks noChangeAspect="1"/>
        </xdr:cNvPicPr>
      </xdr:nvPicPr>
      <xdr:blipFill>
        <a:blip xmlns:r="http://schemas.openxmlformats.org/officeDocument/2006/relationships" r:embed="rId1" cstate="print"/>
        <a:srcRect/>
        <a:stretch>
          <a:fillRect/>
        </a:stretch>
      </xdr:blipFill>
      <xdr:spPr bwMode="auto">
        <a:xfrm>
          <a:off x="0" y="3990975"/>
          <a:ext cx="123825" cy="123825"/>
        </a:xfrm>
        <a:prstGeom prst="rect">
          <a:avLst/>
        </a:prstGeom>
        <a:noFill/>
        <a:ln w="9525">
          <a:noFill/>
          <a:miter lim="800000"/>
          <a:headEnd/>
          <a:tailEnd/>
        </a:ln>
      </xdr:spPr>
    </xdr:pic>
    <xdr:clientData/>
  </xdr:twoCellAnchor>
  <xdr:twoCellAnchor editAs="oneCell">
    <xdr:from>
      <xdr:col>4</xdr:col>
      <xdr:colOff>76200</xdr:colOff>
      <xdr:row>26</xdr:row>
      <xdr:rowOff>133350</xdr:rowOff>
    </xdr:from>
    <xdr:to>
      <xdr:col>5</xdr:col>
      <xdr:colOff>0</xdr:colOff>
      <xdr:row>26</xdr:row>
      <xdr:rowOff>219075</xdr:rowOff>
    </xdr:to>
    <xdr:pic>
      <xdr:nvPicPr>
        <xdr:cNvPr id="2108714"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3076575" y="4019550"/>
          <a:ext cx="571500" cy="85725"/>
        </a:xfrm>
        <a:prstGeom prst="rect">
          <a:avLst/>
        </a:prstGeom>
        <a:noFill/>
        <a:ln w="9525">
          <a:noFill/>
          <a:miter lim="800000"/>
          <a:headEnd/>
          <a:tailEnd/>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16</xdr:row>
      <xdr:rowOff>95250</xdr:rowOff>
    </xdr:from>
    <xdr:to>
      <xdr:col>0</xdr:col>
      <xdr:colOff>123825</xdr:colOff>
      <xdr:row>16</xdr:row>
      <xdr:rowOff>219075</xdr:rowOff>
    </xdr:to>
    <xdr:pic>
      <xdr:nvPicPr>
        <xdr:cNvPr id="2113831" name="Picture 4"/>
        <xdr:cNvPicPr>
          <a:picLocks noChangeAspect="1"/>
        </xdr:cNvPicPr>
      </xdr:nvPicPr>
      <xdr:blipFill>
        <a:blip xmlns:r="http://schemas.openxmlformats.org/officeDocument/2006/relationships" r:embed="rId1" cstate="print"/>
        <a:srcRect/>
        <a:stretch>
          <a:fillRect/>
        </a:stretch>
      </xdr:blipFill>
      <xdr:spPr bwMode="auto">
        <a:xfrm>
          <a:off x="0" y="3962400"/>
          <a:ext cx="123825" cy="123825"/>
        </a:xfrm>
        <a:prstGeom prst="rect">
          <a:avLst/>
        </a:prstGeom>
        <a:noFill/>
        <a:ln w="9525">
          <a:noFill/>
          <a:miter lim="800000"/>
          <a:headEnd/>
          <a:tailEnd/>
        </a:ln>
      </xdr:spPr>
    </xdr:pic>
    <xdr:clientData/>
  </xdr:twoCellAnchor>
  <xdr:twoCellAnchor editAs="oneCell">
    <xdr:from>
      <xdr:col>1</xdr:col>
      <xdr:colOff>180975</xdr:colOff>
      <xdr:row>16</xdr:row>
      <xdr:rowOff>123825</xdr:rowOff>
    </xdr:from>
    <xdr:to>
      <xdr:col>1</xdr:col>
      <xdr:colOff>781050</xdr:colOff>
      <xdr:row>16</xdr:row>
      <xdr:rowOff>209550</xdr:rowOff>
    </xdr:to>
    <xdr:pic>
      <xdr:nvPicPr>
        <xdr:cNvPr id="2113832" name="Picture 2"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1047750" y="3990975"/>
          <a:ext cx="600075" cy="85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xdr:row>
      <xdr:rowOff>85725</xdr:rowOff>
    </xdr:from>
    <xdr:to>
      <xdr:col>0</xdr:col>
      <xdr:colOff>123825</xdr:colOff>
      <xdr:row>12</xdr:row>
      <xdr:rowOff>209550</xdr:rowOff>
    </xdr:to>
    <xdr:pic>
      <xdr:nvPicPr>
        <xdr:cNvPr id="2151701" name="Picture 1"/>
        <xdr:cNvPicPr>
          <a:picLocks noChangeAspect="1"/>
        </xdr:cNvPicPr>
      </xdr:nvPicPr>
      <xdr:blipFill>
        <a:blip xmlns:r="http://schemas.openxmlformats.org/officeDocument/2006/relationships" r:embed="rId1" cstate="print"/>
        <a:srcRect/>
        <a:stretch>
          <a:fillRect/>
        </a:stretch>
      </xdr:blipFill>
      <xdr:spPr bwMode="auto">
        <a:xfrm>
          <a:off x="0" y="1895475"/>
          <a:ext cx="123825" cy="123825"/>
        </a:xfrm>
        <a:prstGeom prst="rect">
          <a:avLst/>
        </a:prstGeom>
        <a:noFill/>
        <a:ln w="9525">
          <a:noFill/>
          <a:miter lim="800000"/>
          <a:headEnd/>
          <a:tailEnd/>
        </a:ln>
      </xdr:spPr>
    </xdr:pic>
    <xdr:clientData/>
  </xdr:twoCellAnchor>
  <xdr:twoCellAnchor editAs="oneCell">
    <xdr:from>
      <xdr:col>3</xdr:col>
      <xdr:colOff>609600</xdr:colOff>
      <xdr:row>12</xdr:row>
      <xdr:rowOff>123825</xdr:rowOff>
    </xdr:from>
    <xdr:to>
      <xdr:col>4</xdr:col>
      <xdr:colOff>676275</xdr:colOff>
      <xdr:row>12</xdr:row>
      <xdr:rowOff>209550</xdr:rowOff>
    </xdr:to>
    <xdr:pic>
      <xdr:nvPicPr>
        <xdr:cNvPr id="2151702" name="Picture 5"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886075" y="1933575"/>
          <a:ext cx="723900" cy="85725"/>
        </a:xfrm>
        <a:prstGeom prst="rect">
          <a:avLst/>
        </a:prstGeom>
        <a:noFill/>
        <a:ln w="9525">
          <a:noFill/>
          <a:miter lim="800000"/>
          <a:headEnd/>
          <a:tailEnd/>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9525</xdr:colOff>
      <xdr:row>27</xdr:row>
      <xdr:rowOff>104775</xdr:rowOff>
    </xdr:from>
    <xdr:to>
      <xdr:col>0</xdr:col>
      <xdr:colOff>133350</xdr:colOff>
      <xdr:row>28</xdr:row>
      <xdr:rowOff>0</xdr:rowOff>
    </xdr:to>
    <xdr:pic>
      <xdr:nvPicPr>
        <xdr:cNvPr id="2123045" name="Picture 2"/>
        <xdr:cNvPicPr>
          <a:picLocks noChangeAspect="1"/>
        </xdr:cNvPicPr>
      </xdr:nvPicPr>
      <xdr:blipFill>
        <a:blip xmlns:r="http://schemas.openxmlformats.org/officeDocument/2006/relationships" r:embed="rId1" cstate="print"/>
        <a:srcRect/>
        <a:stretch>
          <a:fillRect/>
        </a:stretch>
      </xdr:blipFill>
      <xdr:spPr bwMode="auto">
        <a:xfrm>
          <a:off x="9525" y="3771900"/>
          <a:ext cx="123825" cy="123825"/>
        </a:xfrm>
        <a:prstGeom prst="rect">
          <a:avLst/>
        </a:prstGeom>
        <a:noFill/>
        <a:ln w="9525">
          <a:noFill/>
          <a:miter lim="800000"/>
          <a:headEnd/>
          <a:tailEnd/>
        </a:ln>
      </xdr:spPr>
    </xdr:pic>
    <xdr:clientData/>
  </xdr:twoCellAnchor>
  <xdr:twoCellAnchor editAs="oneCell">
    <xdr:from>
      <xdr:col>6</xdr:col>
      <xdr:colOff>123825</xdr:colOff>
      <xdr:row>27</xdr:row>
      <xdr:rowOff>133350</xdr:rowOff>
    </xdr:from>
    <xdr:to>
      <xdr:col>6</xdr:col>
      <xdr:colOff>762000</xdr:colOff>
      <xdr:row>27</xdr:row>
      <xdr:rowOff>219075</xdr:rowOff>
    </xdr:to>
    <xdr:pic>
      <xdr:nvPicPr>
        <xdr:cNvPr id="2123046"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4876800" y="3800475"/>
          <a:ext cx="638175" cy="85725"/>
        </a:xfrm>
        <a:prstGeom prst="rect">
          <a:avLst/>
        </a:prstGeom>
        <a:noFill/>
        <a:ln w="9525">
          <a:noFill/>
          <a:miter lim="800000"/>
          <a:headEnd/>
          <a:tailEnd/>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16</xdr:row>
      <xdr:rowOff>95250</xdr:rowOff>
    </xdr:from>
    <xdr:to>
      <xdr:col>0</xdr:col>
      <xdr:colOff>123825</xdr:colOff>
      <xdr:row>16</xdr:row>
      <xdr:rowOff>219075</xdr:rowOff>
    </xdr:to>
    <xdr:pic>
      <xdr:nvPicPr>
        <xdr:cNvPr id="2132255" name="Picture 4"/>
        <xdr:cNvPicPr>
          <a:picLocks noChangeAspect="1"/>
        </xdr:cNvPicPr>
      </xdr:nvPicPr>
      <xdr:blipFill>
        <a:blip xmlns:r="http://schemas.openxmlformats.org/officeDocument/2006/relationships" r:embed="rId1" cstate="print"/>
        <a:srcRect/>
        <a:stretch>
          <a:fillRect/>
        </a:stretch>
      </xdr:blipFill>
      <xdr:spPr bwMode="auto">
        <a:xfrm>
          <a:off x="0" y="3505200"/>
          <a:ext cx="123825" cy="123825"/>
        </a:xfrm>
        <a:prstGeom prst="rect">
          <a:avLst/>
        </a:prstGeom>
        <a:noFill/>
        <a:ln w="9525">
          <a:noFill/>
          <a:miter lim="800000"/>
          <a:headEnd/>
          <a:tailEnd/>
        </a:ln>
      </xdr:spPr>
    </xdr:pic>
    <xdr:clientData/>
  </xdr:twoCellAnchor>
  <xdr:twoCellAnchor editAs="oneCell">
    <xdr:from>
      <xdr:col>1</xdr:col>
      <xdr:colOff>190500</xdr:colOff>
      <xdr:row>16</xdr:row>
      <xdr:rowOff>123825</xdr:rowOff>
    </xdr:from>
    <xdr:to>
      <xdr:col>2</xdr:col>
      <xdr:colOff>0</xdr:colOff>
      <xdr:row>16</xdr:row>
      <xdr:rowOff>209550</xdr:rowOff>
    </xdr:to>
    <xdr:pic>
      <xdr:nvPicPr>
        <xdr:cNvPr id="2132256" name="Picture 2"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1057275" y="3533775"/>
          <a:ext cx="590550" cy="85725"/>
        </a:xfrm>
        <a:prstGeom prst="rect">
          <a:avLst/>
        </a:prstGeom>
        <a:noFill/>
        <a:ln w="9525">
          <a:noFill/>
          <a:miter lim="800000"/>
          <a:headEnd/>
          <a:tailEnd/>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19050</xdr:colOff>
      <xdr:row>28</xdr:row>
      <xdr:rowOff>104775</xdr:rowOff>
    </xdr:from>
    <xdr:to>
      <xdr:col>0</xdr:col>
      <xdr:colOff>142875</xdr:colOff>
      <xdr:row>29</xdr:row>
      <xdr:rowOff>0</xdr:rowOff>
    </xdr:to>
    <xdr:pic>
      <xdr:nvPicPr>
        <xdr:cNvPr id="2141467" name="Picture 2"/>
        <xdr:cNvPicPr>
          <a:picLocks noChangeAspect="1"/>
        </xdr:cNvPicPr>
      </xdr:nvPicPr>
      <xdr:blipFill>
        <a:blip xmlns:r="http://schemas.openxmlformats.org/officeDocument/2006/relationships" r:embed="rId1" cstate="print"/>
        <a:srcRect/>
        <a:stretch>
          <a:fillRect/>
        </a:stretch>
      </xdr:blipFill>
      <xdr:spPr bwMode="auto">
        <a:xfrm>
          <a:off x="19050" y="3848100"/>
          <a:ext cx="123825" cy="123825"/>
        </a:xfrm>
        <a:prstGeom prst="rect">
          <a:avLst/>
        </a:prstGeom>
        <a:noFill/>
        <a:ln w="9525">
          <a:noFill/>
          <a:miter lim="800000"/>
          <a:headEnd/>
          <a:tailEnd/>
        </a:ln>
      </xdr:spPr>
    </xdr:pic>
    <xdr:clientData/>
  </xdr:twoCellAnchor>
  <xdr:twoCellAnchor editAs="oneCell">
    <xdr:from>
      <xdr:col>4</xdr:col>
      <xdr:colOff>57150</xdr:colOff>
      <xdr:row>28</xdr:row>
      <xdr:rowOff>142875</xdr:rowOff>
    </xdr:from>
    <xdr:to>
      <xdr:col>4</xdr:col>
      <xdr:colOff>695325</xdr:colOff>
      <xdr:row>29</xdr:row>
      <xdr:rowOff>0</xdr:rowOff>
    </xdr:to>
    <xdr:pic>
      <xdr:nvPicPr>
        <xdr:cNvPr id="2141468"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990850" y="3886200"/>
          <a:ext cx="609600" cy="85725"/>
        </a:xfrm>
        <a:prstGeom prst="rect">
          <a:avLst/>
        </a:prstGeom>
        <a:noFill/>
        <a:ln w="9525">
          <a:noFill/>
          <a:miter lim="800000"/>
          <a:headEnd/>
          <a:tailEnd/>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14</xdr:row>
      <xdr:rowOff>104775</xdr:rowOff>
    </xdr:from>
    <xdr:to>
      <xdr:col>0</xdr:col>
      <xdr:colOff>123825</xdr:colOff>
      <xdr:row>15</xdr:row>
      <xdr:rowOff>0</xdr:rowOff>
    </xdr:to>
    <xdr:pic>
      <xdr:nvPicPr>
        <xdr:cNvPr id="2" name="Picture 2"/>
        <xdr:cNvPicPr>
          <a:picLocks noChangeAspect="1"/>
        </xdr:cNvPicPr>
      </xdr:nvPicPr>
      <xdr:blipFill>
        <a:blip xmlns:r="http://schemas.openxmlformats.org/officeDocument/2006/relationships" r:embed="rId1" cstate="print"/>
        <a:srcRect/>
        <a:stretch>
          <a:fillRect/>
        </a:stretch>
      </xdr:blipFill>
      <xdr:spPr bwMode="auto">
        <a:xfrm>
          <a:off x="0" y="2324100"/>
          <a:ext cx="123825" cy="123825"/>
        </a:xfrm>
        <a:prstGeom prst="rect">
          <a:avLst/>
        </a:prstGeom>
        <a:noFill/>
        <a:ln w="9525">
          <a:noFill/>
          <a:miter lim="800000"/>
          <a:headEnd/>
          <a:tailEnd/>
        </a:ln>
      </xdr:spPr>
    </xdr:pic>
    <xdr:clientData/>
  </xdr:twoCellAnchor>
  <xdr:twoCellAnchor editAs="oneCell">
    <xdr:from>
      <xdr:col>3</xdr:col>
      <xdr:colOff>190500</xdr:colOff>
      <xdr:row>14</xdr:row>
      <xdr:rowOff>130628</xdr:rowOff>
    </xdr:from>
    <xdr:to>
      <xdr:col>3</xdr:col>
      <xdr:colOff>819150</xdr:colOff>
      <xdr:row>14</xdr:row>
      <xdr:rowOff>206828</xdr:rowOff>
    </xdr:to>
    <xdr:pic>
      <xdr:nvPicPr>
        <xdr:cNvPr id="3"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705100" y="3058885"/>
          <a:ext cx="628650" cy="76200"/>
        </a:xfrm>
        <a:prstGeom prst="rect">
          <a:avLst/>
        </a:prstGeom>
        <a:noFill/>
        <a:ln w="9525">
          <a:noFill/>
          <a:miter lim="800000"/>
          <a:headEnd/>
          <a:tailEnd/>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14</xdr:row>
      <xdr:rowOff>104775</xdr:rowOff>
    </xdr:from>
    <xdr:to>
      <xdr:col>0</xdr:col>
      <xdr:colOff>123825</xdr:colOff>
      <xdr:row>15</xdr:row>
      <xdr:rowOff>0</xdr:rowOff>
    </xdr:to>
    <xdr:pic>
      <xdr:nvPicPr>
        <xdr:cNvPr id="2" name="Picture 2"/>
        <xdr:cNvPicPr>
          <a:picLocks noChangeAspect="1"/>
        </xdr:cNvPicPr>
      </xdr:nvPicPr>
      <xdr:blipFill>
        <a:blip xmlns:r="http://schemas.openxmlformats.org/officeDocument/2006/relationships" r:embed="rId1" cstate="print"/>
        <a:srcRect/>
        <a:stretch>
          <a:fillRect/>
        </a:stretch>
      </xdr:blipFill>
      <xdr:spPr bwMode="auto">
        <a:xfrm>
          <a:off x="0" y="2324100"/>
          <a:ext cx="123825" cy="123825"/>
        </a:xfrm>
        <a:prstGeom prst="rect">
          <a:avLst/>
        </a:prstGeom>
        <a:noFill/>
        <a:ln w="9525">
          <a:noFill/>
          <a:miter lim="800000"/>
          <a:headEnd/>
          <a:tailEnd/>
        </a:ln>
      </xdr:spPr>
    </xdr:pic>
    <xdr:clientData/>
  </xdr:twoCellAnchor>
  <xdr:twoCellAnchor editAs="oneCell">
    <xdr:from>
      <xdr:col>2</xdr:col>
      <xdr:colOff>166686</xdr:colOff>
      <xdr:row>14</xdr:row>
      <xdr:rowOff>114300</xdr:rowOff>
    </xdr:from>
    <xdr:to>
      <xdr:col>2</xdr:col>
      <xdr:colOff>795336</xdr:colOff>
      <xdr:row>14</xdr:row>
      <xdr:rowOff>190500</xdr:rowOff>
    </xdr:to>
    <xdr:pic>
      <xdr:nvPicPr>
        <xdr:cNvPr id="3"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077639" y="3120628"/>
          <a:ext cx="628650" cy="76200"/>
        </a:xfrm>
        <a:prstGeom prst="rect">
          <a:avLst/>
        </a:prstGeom>
        <a:noFill/>
        <a:ln w="9525">
          <a:noFill/>
          <a:miter lim="800000"/>
          <a:headEnd/>
          <a:tailEnd/>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28</xdr:row>
      <xdr:rowOff>85725</xdr:rowOff>
    </xdr:from>
    <xdr:to>
      <xdr:col>0</xdr:col>
      <xdr:colOff>123825</xdr:colOff>
      <xdr:row>28</xdr:row>
      <xdr:rowOff>209550</xdr:rowOff>
    </xdr:to>
    <xdr:pic>
      <xdr:nvPicPr>
        <xdr:cNvPr id="2150679" name="Picture 2"/>
        <xdr:cNvPicPr>
          <a:picLocks noChangeAspect="1"/>
        </xdr:cNvPicPr>
      </xdr:nvPicPr>
      <xdr:blipFill>
        <a:blip xmlns:r="http://schemas.openxmlformats.org/officeDocument/2006/relationships" r:embed="rId1" cstate="print"/>
        <a:srcRect/>
        <a:stretch>
          <a:fillRect/>
        </a:stretch>
      </xdr:blipFill>
      <xdr:spPr bwMode="auto">
        <a:xfrm>
          <a:off x="0" y="3971925"/>
          <a:ext cx="123825" cy="123825"/>
        </a:xfrm>
        <a:prstGeom prst="rect">
          <a:avLst/>
        </a:prstGeom>
        <a:noFill/>
        <a:ln w="9525">
          <a:noFill/>
          <a:miter lim="800000"/>
          <a:headEnd/>
          <a:tailEnd/>
        </a:ln>
      </xdr:spPr>
    </xdr:pic>
    <xdr:clientData/>
  </xdr:twoCellAnchor>
  <xdr:twoCellAnchor editAs="oneCell">
    <xdr:from>
      <xdr:col>4</xdr:col>
      <xdr:colOff>85725</xdr:colOff>
      <xdr:row>28</xdr:row>
      <xdr:rowOff>104775</xdr:rowOff>
    </xdr:from>
    <xdr:to>
      <xdr:col>4</xdr:col>
      <xdr:colOff>676275</xdr:colOff>
      <xdr:row>28</xdr:row>
      <xdr:rowOff>190500</xdr:rowOff>
    </xdr:to>
    <xdr:pic>
      <xdr:nvPicPr>
        <xdr:cNvPr id="2150680"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3057525" y="3990975"/>
          <a:ext cx="590550" cy="85725"/>
        </a:xfrm>
        <a:prstGeom prst="rect">
          <a:avLst/>
        </a:prstGeom>
        <a:noFill/>
        <a:ln w="9525">
          <a:noFill/>
          <a:miter lim="800000"/>
          <a:headEnd/>
          <a:tailEnd/>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27</xdr:row>
      <xdr:rowOff>104775</xdr:rowOff>
    </xdr:from>
    <xdr:to>
      <xdr:col>0</xdr:col>
      <xdr:colOff>123825</xdr:colOff>
      <xdr:row>28</xdr:row>
      <xdr:rowOff>0</xdr:rowOff>
    </xdr:to>
    <xdr:pic>
      <xdr:nvPicPr>
        <xdr:cNvPr id="2" name="Picture 2"/>
        <xdr:cNvPicPr>
          <a:picLocks noChangeAspect="1"/>
        </xdr:cNvPicPr>
      </xdr:nvPicPr>
      <xdr:blipFill>
        <a:blip xmlns:r="http://schemas.openxmlformats.org/officeDocument/2006/relationships" r:embed="rId1" cstate="print"/>
        <a:srcRect/>
        <a:stretch>
          <a:fillRect/>
        </a:stretch>
      </xdr:blipFill>
      <xdr:spPr bwMode="auto">
        <a:xfrm>
          <a:off x="0" y="2324100"/>
          <a:ext cx="123825" cy="123825"/>
        </a:xfrm>
        <a:prstGeom prst="rect">
          <a:avLst/>
        </a:prstGeom>
        <a:noFill/>
        <a:ln w="9525">
          <a:noFill/>
          <a:miter lim="800000"/>
          <a:headEnd/>
          <a:tailEnd/>
        </a:ln>
      </xdr:spPr>
    </xdr:pic>
    <xdr:clientData/>
  </xdr:twoCellAnchor>
  <xdr:twoCellAnchor editAs="oneCell">
    <xdr:from>
      <xdr:col>3</xdr:col>
      <xdr:colOff>669472</xdr:colOff>
      <xdr:row>27</xdr:row>
      <xdr:rowOff>114299</xdr:rowOff>
    </xdr:from>
    <xdr:to>
      <xdr:col>4</xdr:col>
      <xdr:colOff>623208</xdr:colOff>
      <xdr:row>27</xdr:row>
      <xdr:rowOff>190499</xdr:rowOff>
    </xdr:to>
    <xdr:pic>
      <xdr:nvPicPr>
        <xdr:cNvPr id="3"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3113315" y="4087585"/>
          <a:ext cx="628650" cy="76200"/>
        </a:xfrm>
        <a:prstGeom prst="rect">
          <a:avLst/>
        </a:prstGeom>
        <a:noFill/>
        <a:ln w="9525">
          <a:noFill/>
          <a:miter lim="800000"/>
          <a:headEnd/>
          <a:tailEnd/>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17</xdr:row>
      <xdr:rowOff>104775</xdr:rowOff>
    </xdr:from>
    <xdr:to>
      <xdr:col>0</xdr:col>
      <xdr:colOff>123825</xdr:colOff>
      <xdr:row>17</xdr:row>
      <xdr:rowOff>226218</xdr:rowOff>
    </xdr:to>
    <xdr:pic>
      <xdr:nvPicPr>
        <xdr:cNvPr id="2172175" name="Picture 2"/>
        <xdr:cNvPicPr>
          <a:picLocks noChangeAspect="1"/>
        </xdr:cNvPicPr>
      </xdr:nvPicPr>
      <xdr:blipFill>
        <a:blip xmlns:r="http://schemas.openxmlformats.org/officeDocument/2006/relationships" r:embed="rId1" cstate="print"/>
        <a:srcRect/>
        <a:stretch>
          <a:fillRect/>
        </a:stretch>
      </xdr:blipFill>
      <xdr:spPr bwMode="auto">
        <a:xfrm>
          <a:off x="0" y="2486025"/>
          <a:ext cx="123825" cy="123825"/>
        </a:xfrm>
        <a:prstGeom prst="rect">
          <a:avLst/>
        </a:prstGeom>
        <a:noFill/>
        <a:ln w="9525">
          <a:noFill/>
          <a:miter lim="800000"/>
          <a:headEnd/>
          <a:tailEnd/>
        </a:ln>
      </xdr:spPr>
    </xdr:pic>
    <xdr:clientData/>
  </xdr:twoCellAnchor>
  <xdr:twoCellAnchor editAs="oneCell">
    <xdr:from>
      <xdr:col>7</xdr:col>
      <xdr:colOff>133350</xdr:colOff>
      <xdr:row>17</xdr:row>
      <xdr:rowOff>114300</xdr:rowOff>
    </xdr:from>
    <xdr:to>
      <xdr:col>7</xdr:col>
      <xdr:colOff>762000</xdr:colOff>
      <xdr:row>17</xdr:row>
      <xdr:rowOff>190500</xdr:rowOff>
    </xdr:to>
    <xdr:pic>
      <xdr:nvPicPr>
        <xdr:cNvPr id="2172176"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4905375" y="2495550"/>
          <a:ext cx="628650" cy="76200"/>
        </a:xfrm>
        <a:prstGeom prst="rect">
          <a:avLst/>
        </a:prstGeom>
        <a:noFill/>
        <a:ln w="9525">
          <a:noFill/>
          <a:miter lim="800000"/>
          <a:headEnd/>
          <a:tailEnd/>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13</xdr:row>
      <xdr:rowOff>104775</xdr:rowOff>
    </xdr:from>
    <xdr:to>
      <xdr:col>0</xdr:col>
      <xdr:colOff>123825</xdr:colOff>
      <xdr:row>14</xdr:row>
      <xdr:rowOff>0</xdr:rowOff>
    </xdr:to>
    <xdr:pic>
      <xdr:nvPicPr>
        <xdr:cNvPr id="2181387" name="Picture 2"/>
        <xdr:cNvPicPr>
          <a:picLocks noChangeAspect="1"/>
        </xdr:cNvPicPr>
      </xdr:nvPicPr>
      <xdr:blipFill>
        <a:blip xmlns:r="http://schemas.openxmlformats.org/officeDocument/2006/relationships" r:embed="rId1" cstate="print"/>
        <a:srcRect/>
        <a:stretch>
          <a:fillRect/>
        </a:stretch>
      </xdr:blipFill>
      <xdr:spPr bwMode="auto">
        <a:xfrm>
          <a:off x="0" y="2314575"/>
          <a:ext cx="123825" cy="123825"/>
        </a:xfrm>
        <a:prstGeom prst="rect">
          <a:avLst/>
        </a:prstGeom>
        <a:noFill/>
        <a:ln w="9525">
          <a:noFill/>
          <a:miter lim="800000"/>
          <a:headEnd/>
          <a:tailEnd/>
        </a:ln>
      </xdr:spPr>
    </xdr:pic>
    <xdr:clientData/>
  </xdr:twoCellAnchor>
  <xdr:twoCellAnchor editAs="oneCell">
    <xdr:from>
      <xdr:col>2</xdr:col>
      <xdr:colOff>565150</xdr:colOff>
      <xdr:row>13</xdr:row>
      <xdr:rowOff>120650</xdr:rowOff>
    </xdr:from>
    <xdr:to>
      <xdr:col>3</xdr:col>
      <xdr:colOff>584200</xdr:colOff>
      <xdr:row>13</xdr:row>
      <xdr:rowOff>196850</xdr:rowOff>
    </xdr:to>
    <xdr:pic>
      <xdr:nvPicPr>
        <xdr:cNvPr id="4" name="Picture 3"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165350" y="2819400"/>
          <a:ext cx="628650" cy="762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76200</xdr:rowOff>
    </xdr:from>
    <xdr:to>
      <xdr:col>0</xdr:col>
      <xdr:colOff>123825</xdr:colOff>
      <xdr:row>10</xdr:row>
      <xdr:rowOff>200025</xdr:rowOff>
    </xdr:to>
    <xdr:pic>
      <xdr:nvPicPr>
        <xdr:cNvPr id="2422934" name="Picture 1"/>
        <xdr:cNvPicPr>
          <a:picLocks noChangeAspect="1"/>
        </xdr:cNvPicPr>
      </xdr:nvPicPr>
      <xdr:blipFill>
        <a:blip xmlns:r="http://schemas.openxmlformats.org/officeDocument/2006/relationships" r:embed="rId1" cstate="print"/>
        <a:srcRect/>
        <a:stretch>
          <a:fillRect/>
        </a:stretch>
      </xdr:blipFill>
      <xdr:spPr bwMode="auto">
        <a:xfrm>
          <a:off x="0" y="2009775"/>
          <a:ext cx="123825" cy="123825"/>
        </a:xfrm>
        <a:prstGeom prst="rect">
          <a:avLst/>
        </a:prstGeom>
        <a:noFill/>
        <a:ln w="9525">
          <a:noFill/>
          <a:miter lim="800000"/>
          <a:headEnd/>
          <a:tailEnd/>
        </a:ln>
      </xdr:spPr>
    </xdr:pic>
    <xdr:clientData/>
  </xdr:twoCellAnchor>
  <xdr:twoCellAnchor editAs="oneCell">
    <xdr:from>
      <xdr:col>4</xdr:col>
      <xdr:colOff>457200</xdr:colOff>
      <xdr:row>10</xdr:row>
      <xdr:rowOff>114300</xdr:rowOff>
    </xdr:from>
    <xdr:to>
      <xdr:col>6</xdr:col>
      <xdr:colOff>9525</xdr:colOff>
      <xdr:row>10</xdr:row>
      <xdr:rowOff>200025</xdr:rowOff>
    </xdr:to>
    <xdr:pic>
      <xdr:nvPicPr>
        <xdr:cNvPr id="2422935" name="Picture 9"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2971800" y="2047875"/>
          <a:ext cx="695325" cy="857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33</xdr:row>
      <xdr:rowOff>104775</xdr:rowOff>
    </xdr:from>
    <xdr:to>
      <xdr:col>0</xdr:col>
      <xdr:colOff>133350</xdr:colOff>
      <xdr:row>33</xdr:row>
      <xdr:rowOff>229466</xdr:rowOff>
    </xdr:to>
    <xdr:pic>
      <xdr:nvPicPr>
        <xdr:cNvPr id="2601023" name="Picture 1"/>
        <xdr:cNvPicPr>
          <a:picLocks noChangeAspect="1"/>
        </xdr:cNvPicPr>
      </xdr:nvPicPr>
      <xdr:blipFill>
        <a:blip xmlns:r="http://schemas.openxmlformats.org/officeDocument/2006/relationships" r:embed="rId1" cstate="print"/>
        <a:srcRect/>
        <a:stretch>
          <a:fillRect/>
        </a:stretch>
      </xdr:blipFill>
      <xdr:spPr bwMode="auto">
        <a:xfrm>
          <a:off x="9525" y="4314825"/>
          <a:ext cx="123825" cy="123825"/>
        </a:xfrm>
        <a:prstGeom prst="rect">
          <a:avLst/>
        </a:prstGeom>
        <a:noFill/>
        <a:ln w="9525">
          <a:noFill/>
          <a:miter lim="800000"/>
          <a:headEnd/>
          <a:tailEnd/>
        </a:ln>
      </xdr:spPr>
    </xdr:pic>
    <xdr:clientData/>
  </xdr:twoCellAnchor>
  <xdr:twoCellAnchor editAs="oneCell">
    <xdr:from>
      <xdr:col>1</xdr:col>
      <xdr:colOff>609600</xdr:colOff>
      <xdr:row>33</xdr:row>
      <xdr:rowOff>133350</xdr:rowOff>
    </xdr:from>
    <xdr:to>
      <xdr:col>2</xdr:col>
      <xdr:colOff>657225</xdr:colOff>
      <xdr:row>33</xdr:row>
      <xdr:rowOff>219075</xdr:rowOff>
    </xdr:to>
    <xdr:pic>
      <xdr:nvPicPr>
        <xdr:cNvPr id="2601024" name="Picture 5"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1914525" y="4343400"/>
          <a:ext cx="704850" cy="857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33</xdr:row>
      <xdr:rowOff>104775</xdr:rowOff>
    </xdr:from>
    <xdr:to>
      <xdr:col>1</xdr:col>
      <xdr:colOff>133350</xdr:colOff>
      <xdr:row>34</xdr:row>
      <xdr:rowOff>82062</xdr:rowOff>
    </xdr:to>
    <xdr:pic>
      <xdr:nvPicPr>
        <xdr:cNvPr id="564944" name="Picture 1"/>
        <xdr:cNvPicPr>
          <a:picLocks noChangeAspect="1"/>
        </xdr:cNvPicPr>
      </xdr:nvPicPr>
      <xdr:blipFill>
        <a:blip xmlns:r="http://schemas.openxmlformats.org/officeDocument/2006/relationships" r:embed="rId1" cstate="print"/>
        <a:srcRect/>
        <a:stretch>
          <a:fillRect/>
        </a:stretch>
      </xdr:blipFill>
      <xdr:spPr bwMode="auto">
        <a:xfrm>
          <a:off x="9525" y="4371975"/>
          <a:ext cx="123825" cy="123825"/>
        </a:xfrm>
        <a:prstGeom prst="rect">
          <a:avLst/>
        </a:prstGeom>
        <a:noFill/>
        <a:ln w="9525">
          <a:noFill/>
          <a:miter lim="800000"/>
          <a:headEnd/>
          <a:tailEnd/>
        </a:ln>
      </xdr:spPr>
    </xdr:pic>
    <xdr:clientData/>
  </xdr:twoCellAnchor>
  <xdr:twoCellAnchor editAs="oneCell">
    <xdr:from>
      <xdr:col>5</xdr:col>
      <xdr:colOff>75197</xdr:colOff>
      <xdr:row>33</xdr:row>
      <xdr:rowOff>140369</xdr:rowOff>
    </xdr:from>
    <xdr:to>
      <xdr:col>5</xdr:col>
      <xdr:colOff>818147</xdr:colOff>
      <xdr:row>34</xdr:row>
      <xdr:rowOff>79556</xdr:rowOff>
    </xdr:to>
    <xdr:pic>
      <xdr:nvPicPr>
        <xdr:cNvPr id="4" name="Picture 5"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3063039" y="4446672"/>
          <a:ext cx="742950" cy="857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31</xdr:row>
      <xdr:rowOff>104775</xdr:rowOff>
    </xdr:from>
    <xdr:to>
      <xdr:col>0</xdr:col>
      <xdr:colOff>133350</xdr:colOff>
      <xdr:row>32</xdr:row>
      <xdr:rowOff>0</xdr:rowOff>
    </xdr:to>
    <xdr:pic>
      <xdr:nvPicPr>
        <xdr:cNvPr id="1023598" name="Picture 1"/>
        <xdr:cNvPicPr>
          <a:picLocks noChangeAspect="1"/>
        </xdr:cNvPicPr>
      </xdr:nvPicPr>
      <xdr:blipFill>
        <a:blip xmlns:r="http://schemas.openxmlformats.org/officeDocument/2006/relationships" r:embed="rId1" cstate="print"/>
        <a:srcRect/>
        <a:stretch>
          <a:fillRect/>
        </a:stretch>
      </xdr:blipFill>
      <xdr:spPr bwMode="auto">
        <a:xfrm>
          <a:off x="9525" y="4076700"/>
          <a:ext cx="123825" cy="123825"/>
        </a:xfrm>
        <a:prstGeom prst="rect">
          <a:avLst/>
        </a:prstGeom>
        <a:noFill/>
        <a:ln w="9525">
          <a:noFill/>
          <a:miter lim="800000"/>
          <a:headEnd/>
          <a:tailEnd/>
        </a:ln>
      </xdr:spPr>
    </xdr:pic>
    <xdr:clientData/>
  </xdr:twoCellAnchor>
  <xdr:twoCellAnchor editAs="oneCell">
    <xdr:from>
      <xdr:col>9</xdr:col>
      <xdr:colOff>601265</xdr:colOff>
      <xdr:row>31</xdr:row>
      <xdr:rowOff>113110</xdr:rowOff>
    </xdr:from>
    <xdr:to>
      <xdr:col>10</xdr:col>
      <xdr:colOff>665559</xdr:colOff>
      <xdr:row>31</xdr:row>
      <xdr:rowOff>198835</xdr:rowOff>
    </xdr:to>
    <xdr:pic>
      <xdr:nvPicPr>
        <xdr:cNvPr id="5" name="Picture 5"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5018484" y="4042173"/>
          <a:ext cx="742950" cy="857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16</xdr:row>
      <xdr:rowOff>95250</xdr:rowOff>
    </xdr:from>
    <xdr:to>
      <xdr:col>0</xdr:col>
      <xdr:colOff>123825</xdr:colOff>
      <xdr:row>16</xdr:row>
      <xdr:rowOff>219075</xdr:rowOff>
    </xdr:to>
    <xdr:pic>
      <xdr:nvPicPr>
        <xdr:cNvPr id="1613283" name="Picture 4"/>
        <xdr:cNvPicPr>
          <a:picLocks noChangeAspect="1"/>
        </xdr:cNvPicPr>
      </xdr:nvPicPr>
      <xdr:blipFill>
        <a:blip xmlns:r="http://schemas.openxmlformats.org/officeDocument/2006/relationships" r:embed="rId1" cstate="print"/>
        <a:srcRect/>
        <a:stretch>
          <a:fillRect/>
        </a:stretch>
      </xdr:blipFill>
      <xdr:spPr bwMode="auto">
        <a:xfrm>
          <a:off x="0" y="3181350"/>
          <a:ext cx="123825" cy="123825"/>
        </a:xfrm>
        <a:prstGeom prst="rect">
          <a:avLst/>
        </a:prstGeom>
        <a:noFill/>
        <a:ln w="9525">
          <a:noFill/>
          <a:miter lim="800000"/>
          <a:headEnd/>
          <a:tailEnd/>
        </a:ln>
      </xdr:spPr>
    </xdr:pic>
    <xdr:clientData/>
  </xdr:twoCellAnchor>
  <xdr:twoCellAnchor editAs="oneCell">
    <xdr:from>
      <xdr:col>1</xdr:col>
      <xdr:colOff>57150</xdr:colOff>
      <xdr:row>16</xdr:row>
      <xdr:rowOff>123825</xdr:rowOff>
    </xdr:from>
    <xdr:to>
      <xdr:col>3</xdr:col>
      <xdr:colOff>257175</xdr:colOff>
      <xdr:row>16</xdr:row>
      <xdr:rowOff>209550</xdr:rowOff>
    </xdr:to>
    <xdr:pic>
      <xdr:nvPicPr>
        <xdr:cNvPr id="1613284" name="Picture 5"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1047750" y="3209925"/>
          <a:ext cx="600075" cy="85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eme1">
  <a:themeElements>
    <a:clrScheme name="Custom 3">
      <a:dk1>
        <a:sysClr val="windowText" lastClr="000000"/>
      </a:dk1>
      <a:lt1>
        <a:sysClr val="window" lastClr="FFFFFF"/>
      </a:lt1>
      <a:dk2>
        <a:srgbClr val="436983"/>
      </a:dk2>
      <a:lt2>
        <a:srgbClr val="EFEDE4"/>
      </a:lt2>
      <a:accent1>
        <a:srgbClr val="949D49"/>
      </a:accent1>
      <a:accent2>
        <a:srgbClr val="74697D"/>
      </a:accent2>
      <a:accent3>
        <a:srgbClr val="A55A26"/>
      </a:accent3>
      <a:accent4>
        <a:srgbClr val="D1A732"/>
      </a:accent4>
      <a:accent5>
        <a:srgbClr val="E99D2D"/>
      </a:accent5>
      <a:accent6>
        <a:srgbClr val="BF3927"/>
      </a:accent6>
      <a:hlink>
        <a:srgbClr val="A55A26"/>
      </a:hlink>
      <a:folHlink>
        <a:srgbClr val="D1A732"/>
      </a:folHlink>
    </a:clrScheme>
    <a:fontScheme name="Aspect">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view="pageLayout" zoomScale="205" zoomScaleNormal="170" zoomScaleSheetLayoutView="100" zoomScalePageLayoutView="205" workbookViewId="0">
      <selection activeCell="D7" sqref="D7"/>
    </sheetView>
  </sheetViews>
  <sheetFormatPr defaultColWidth="5.28515625" defaultRowHeight="12.75" x14ac:dyDescent="0.2"/>
  <cols>
    <col min="1" max="1" width="13.42578125" style="14" customWidth="1"/>
    <col min="2" max="2" width="10.28515625" style="14" bestFit="1" customWidth="1"/>
    <col min="3" max="3" width="10.140625" style="14" customWidth="1"/>
    <col min="4" max="5" width="10.28515625" style="14" customWidth="1"/>
    <col min="6" max="16384" width="5.28515625" style="14"/>
  </cols>
  <sheetData>
    <row r="1" spans="1:6" ht="10.5" customHeight="1" x14ac:dyDescent="0.2">
      <c r="A1" s="214" t="s">
        <v>248</v>
      </c>
      <c r="B1" s="13"/>
      <c r="C1" s="13"/>
      <c r="D1" s="13"/>
      <c r="E1" s="13"/>
    </row>
    <row r="2" spans="1:6" ht="12.75" customHeight="1" x14ac:dyDescent="0.2">
      <c r="A2" s="432" t="s">
        <v>338</v>
      </c>
      <c r="B2" s="432"/>
      <c r="C2" s="432"/>
      <c r="D2" s="432"/>
      <c r="E2" s="432"/>
    </row>
    <row r="3" spans="1:6" ht="18" customHeight="1" x14ac:dyDescent="0.2">
      <c r="A3" s="433" t="s">
        <v>342</v>
      </c>
      <c r="B3" s="433"/>
      <c r="C3" s="433"/>
      <c r="D3" s="433"/>
      <c r="E3" s="433"/>
    </row>
    <row r="4" spans="1:6" ht="7.5" customHeight="1" x14ac:dyDescent="0.2">
      <c r="A4" s="15"/>
      <c r="B4" s="15"/>
      <c r="C4" s="15"/>
      <c r="D4" s="15"/>
      <c r="E4" s="15"/>
    </row>
    <row r="5" spans="1:6" ht="18" customHeight="1" x14ac:dyDescent="0.2">
      <c r="A5" s="434" t="s">
        <v>344</v>
      </c>
      <c r="B5" s="435"/>
      <c r="C5" s="435"/>
      <c r="D5" s="435"/>
      <c r="E5" s="435"/>
    </row>
    <row r="6" spans="1:6" ht="9.1999999999999993" customHeight="1" x14ac:dyDescent="0.2">
      <c r="A6" s="18"/>
      <c r="B6" s="19" t="s">
        <v>343</v>
      </c>
      <c r="C6" s="19" t="s">
        <v>132</v>
      </c>
      <c r="D6" s="19" t="s">
        <v>345</v>
      </c>
      <c r="E6" s="19" t="s">
        <v>133</v>
      </c>
      <c r="F6" s="17"/>
    </row>
    <row r="7" spans="1:6" ht="9.1999999999999993" customHeight="1" x14ac:dyDescent="0.2">
      <c r="A7" s="20" t="s">
        <v>21</v>
      </c>
      <c r="B7" s="23">
        <v>51927158</v>
      </c>
      <c r="C7" s="23">
        <v>35204480</v>
      </c>
      <c r="D7" s="24">
        <v>16.665117043680457</v>
      </c>
      <c r="E7" s="24">
        <v>12.5</v>
      </c>
      <c r="F7" s="16"/>
    </row>
    <row r="8" spans="1:6" ht="9.1999999999999993" customHeight="1" x14ac:dyDescent="0.2">
      <c r="A8" s="104" t="s">
        <v>84</v>
      </c>
      <c r="B8" s="105">
        <v>33138858</v>
      </c>
      <c r="C8" s="105">
        <v>21072230</v>
      </c>
      <c r="D8" s="106">
        <v>10.635339358720699</v>
      </c>
      <c r="E8" s="106">
        <v>7.4877717586064536</v>
      </c>
      <c r="F8" s="16"/>
    </row>
    <row r="9" spans="1:6" ht="9.1999999999999993" customHeight="1" x14ac:dyDescent="0.2">
      <c r="A9" s="104" t="s">
        <v>85</v>
      </c>
      <c r="B9" s="105">
        <v>18788300</v>
      </c>
      <c r="C9" s="105">
        <v>14132250</v>
      </c>
      <c r="D9" s="106">
        <v>6.0297776849597948</v>
      </c>
      <c r="E9" s="106">
        <v>5.0217306111202307</v>
      </c>
      <c r="F9" s="16"/>
    </row>
    <row r="10" spans="1:6" ht="9.1999999999999993" customHeight="1" x14ac:dyDescent="0.2">
      <c r="A10" s="20" t="s">
        <v>68</v>
      </c>
      <c r="B10" s="23">
        <v>197098663</v>
      </c>
      <c r="C10" s="23">
        <v>194527123</v>
      </c>
      <c r="D10" s="24">
        <v>63.25538339779601</v>
      </c>
      <c r="E10" s="24">
        <v>69.122949867307057</v>
      </c>
      <c r="F10" s="16"/>
    </row>
    <row r="11" spans="1:6" ht="9.1999999999999993" customHeight="1" x14ac:dyDescent="0.2">
      <c r="A11" s="20" t="s">
        <v>69</v>
      </c>
      <c r="B11" s="23">
        <v>38203000</v>
      </c>
      <c r="C11" s="23">
        <v>33706554</v>
      </c>
      <c r="D11" s="24">
        <v>12.260587541103721</v>
      </c>
      <c r="E11" s="24">
        <v>11.977231793746718</v>
      </c>
      <c r="F11" s="16"/>
    </row>
    <row r="12" spans="1:6" ht="9.1999999999999993" customHeight="1" x14ac:dyDescent="0.2">
      <c r="A12" s="20" t="s">
        <v>70</v>
      </c>
      <c r="B12" s="23">
        <v>14858375</v>
      </c>
      <c r="C12" s="23">
        <v>10088521</v>
      </c>
      <c r="D12" s="24">
        <v>4.7685366962292752</v>
      </c>
      <c r="E12" s="24">
        <v>3.58483855908502</v>
      </c>
      <c r="F12" s="16"/>
    </row>
    <row r="13" spans="1:6" ht="9.1999999999999993" customHeight="1" thickBot="1" x14ac:dyDescent="0.25">
      <c r="A13" s="34" t="s">
        <v>71</v>
      </c>
      <c r="B13" s="35">
        <v>9504723</v>
      </c>
      <c r="C13" s="35">
        <v>7895228</v>
      </c>
      <c r="D13" s="36">
        <v>3.0503753211905345</v>
      </c>
      <c r="E13" s="36">
        <v>2.805477410134519</v>
      </c>
      <c r="F13" s="16"/>
    </row>
    <row r="14" spans="1:6" ht="9.1999999999999993" customHeight="1" x14ac:dyDescent="0.2">
      <c r="A14" s="40" t="s">
        <v>0</v>
      </c>
      <c r="B14" s="41">
        <v>311591919</v>
      </c>
      <c r="C14" s="41">
        <v>281421906</v>
      </c>
      <c r="D14" s="42">
        <v>99.990497630273296</v>
      </c>
      <c r="E14" s="42">
        <v>99.990497630273296</v>
      </c>
      <c r="F14" s="16"/>
    </row>
    <row r="15" spans="1:6" ht="21.75" customHeight="1" x14ac:dyDescent="0.2">
      <c r="A15" s="436" t="s">
        <v>279</v>
      </c>
      <c r="B15" s="437"/>
      <c r="C15" s="437"/>
      <c r="D15" s="437"/>
      <c r="E15" s="437"/>
    </row>
    <row r="16" spans="1:6" ht="21" customHeight="1" x14ac:dyDescent="0.2">
      <c r="A16" s="436" t="s">
        <v>434</v>
      </c>
      <c r="B16" s="437"/>
      <c r="C16" s="437"/>
      <c r="D16" s="437"/>
      <c r="E16" s="437"/>
    </row>
    <row r="17" spans="1:5" ht="18" customHeight="1" x14ac:dyDescent="0.2">
      <c r="A17" s="431" t="s">
        <v>250</v>
      </c>
      <c r="B17" s="431"/>
      <c r="C17" s="431"/>
      <c r="D17" s="431"/>
      <c r="E17" s="431"/>
    </row>
    <row r="23" spans="1:5" ht="13.5" customHeight="1" x14ac:dyDescent="0.2"/>
  </sheetData>
  <mergeCells count="6">
    <mergeCell ref="A17:E17"/>
    <mergeCell ref="A2:E2"/>
    <mergeCell ref="A3:E3"/>
    <mergeCell ref="A5:E5"/>
    <mergeCell ref="A15:E15"/>
    <mergeCell ref="A16:E16"/>
  </mergeCells>
  <pageMargins left="1.05" right="1.05" top="0.5" bottom="0.25"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
  <sheetViews>
    <sheetView showGridLines="0" view="pageLayout" topLeftCell="B6" zoomScale="175" zoomScaleNormal="145" zoomScaleSheetLayoutView="100" zoomScalePageLayoutView="175" workbookViewId="0">
      <selection activeCell="K29" sqref="K11:K29"/>
    </sheetView>
  </sheetViews>
  <sheetFormatPr defaultRowHeight="12.75" x14ac:dyDescent="0.2"/>
  <cols>
    <col min="1" max="1" width="10.42578125" customWidth="1"/>
    <col min="2" max="2" width="9" style="9" bestFit="1" customWidth="1"/>
    <col min="3" max="3" width="7.42578125" style="3" bestFit="1" customWidth="1"/>
    <col min="4" max="4" width="8.85546875" style="9" bestFit="1" customWidth="1"/>
    <col min="5" max="5" width="7.42578125" style="3" bestFit="1" customWidth="1"/>
    <col min="6" max="6" width="0.28515625" style="348" customWidth="1"/>
    <col min="7" max="7" width="0.42578125" style="348" customWidth="1"/>
    <col min="8" max="8" width="9.42578125" style="2" bestFit="1" customWidth="1"/>
    <col min="9" max="9" width="10.140625" style="3" bestFit="1" customWidth="1"/>
    <col min="10" max="10" width="9.42578125" style="2" bestFit="1" customWidth="1"/>
    <col min="11" max="11" width="10.140625" style="3" bestFit="1" customWidth="1"/>
    <col min="13" max="13" width="10.42578125" bestFit="1" customWidth="1"/>
    <col min="14" max="14" width="10.140625" bestFit="1" customWidth="1"/>
    <col min="17" max="17" width="11.140625" bestFit="1" customWidth="1"/>
    <col min="19" max="19" width="10" bestFit="1" customWidth="1"/>
  </cols>
  <sheetData>
    <row r="1" spans="1:12" ht="10.5" customHeight="1" x14ac:dyDescent="0.2">
      <c r="A1" s="457" t="s">
        <v>265</v>
      </c>
      <c r="B1" s="457"/>
      <c r="C1" s="457"/>
      <c r="D1" s="457"/>
      <c r="E1" s="457"/>
      <c r="F1" s="233"/>
      <c r="G1" s="233"/>
    </row>
    <row r="2" spans="1:12" ht="12.75" customHeight="1" x14ac:dyDescent="0.2">
      <c r="A2" s="458" t="s">
        <v>338</v>
      </c>
      <c r="B2" s="458"/>
      <c r="C2" s="458"/>
      <c r="D2" s="458"/>
      <c r="E2" s="458"/>
      <c r="F2" s="458"/>
      <c r="G2" s="458"/>
      <c r="H2" s="458"/>
      <c r="I2" s="458"/>
      <c r="J2" s="458"/>
      <c r="K2" s="458"/>
    </row>
    <row r="3" spans="1:12" ht="18" customHeight="1" thickBot="1" x14ac:dyDescent="0.25">
      <c r="A3" s="460" t="s">
        <v>364</v>
      </c>
      <c r="B3" s="460"/>
      <c r="C3" s="460"/>
      <c r="D3" s="460"/>
      <c r="E3" s="460"/>
      <c r="F3" s="460"/>
      <c r="G3" s="460"/>
      <c r="H3" s="460"/>
      <c r="I3" s="445"/>
      <c r="J3" s="445"/>
      <c r="K3" s="445"/>
    </row>
    <row r="4" spans="1:12" ht="7.5" customHeight="1" thickBot="1" x14ac:dyDescent="0.25">
      <c r="A4" s="65"/>
      <c r="B4" s="66"/>
      <c r="C4" s="66"/>
      <c r="D4" s="66"/>
      <c r="E4" s="66"/>
      <c r="F4" s="66"/>
      <c r="G4" s="349"/>
      <c r="H4" s="66"/>
      <c r="I4" s="66"/>
      <c r="J4" s="66"/>
      <c r="K4" s="66"/>
    </row>
    <row r="5" spans="1:12" ht="18" customHeight="1" x14ac:dyDescent="0.2">
      <c r="A5" s="463" t="s">
        <v>360</v>
      </c>
      <c r="B5" s="475"/>
      <c r="C5" s="475"/>
      <c r="D5" s="475"/>
      <c r="E5" s="475"/>
      <c r="F5" s="475"/>
      <c r="G5" s="475"/>
      <c r="H5" s="475"/>
      <c r="I5" s="475"/>
      <c r="J5" s="475"/>
      <c r="K5" s="475"/>
    </row>
    <row r="6" spans="1:12" ht="9" customHeight="1" x14ac:dyDescent="0.2">
      <c r="A6" s="62"/>
      <c r="B6" s="465" t="s">
        <v>263</v>
      </c>
      <c r="C6" s="465"/>
      <c r="D6" s="465"/>
      <c r="E6" s="465"/>
      <c r="F6" s="232"/>
      <c r="G6" s="62"/>
      <c r="H6" s="462" t="s">
        <v>264</v>
      </c>
      <c r="I6" s="462"/>
      <c r="J6" s="462"/>
      <c r="K6" s="462"/>
    </row>
    <row r="7" spans="1:12" ht="18.75" customHeight="1" x14ac:dyDescent="0.2">
      <c r="A7" s="60"/>
      <c r="B7" s="59" t="s">
        <v>47</v>
      </c>
      <c r="C7" s="130" t="s">
        <v>89</v>
      </c>
      <c r="D7" s="59" t="s">
        <v>48</v>
      </c>
      <c r="E7" s="130" t="s">
        <v>89</v>
      </c>
      <c r="F7" s="205"/>
      <c r="G7" s="234"/>
      <c r="H7" s="59" t="s">
        <v>47</v>
      </c>
      <c r="I7" s="130" t="s">
        <v>89</v>
      </c>
      <c r="J7" s="59" t="s">
        <v>48</v>
      </c>
      <c r="K7" s="130" t="s">
        <v>89</v>
      </c>
      <c r="L7" s="11"/>
    </row>
    <row r="8" spans="1:12" ht="9.1999999999999993" customHeight="1" x14ac:dyDescent="0.2">
      <c r="A8" s="242" t="s">
        <v>98</v>
      </c>
      <c r="B8" s="178">
        <v>657272</v>
      </c>
      <c r="C8" s="273">
        <v>3.4983047960698945</v>
      </c>
      <c r="D8" s="178">
        <v>611550</v>
      </c>
      <c r="E8" s="273">
        <v>3.2549512196420114</v>
      </c>
      <c r="F8" s="64"/>
      <c r="G8" s="64"/>
      <c r="H8" s="277">
        <v>8216235</v>
      </c>
      <c r="I8" s="268">
        <v>24.79335588450272</v>
      </c>
      <c r="J8" s="277">
        <v>7901186</v>
      </c>
      <c r="K8" s="268">
        <v>23.842662290897291</v>
      </c>
      <c r="L8" s="11"/>
    </row>
    <row r="9" spans="1:12" ht="9.1999999999999993" customHeight="1" x14ac:dyDescent="0.2">
      <c r="A9" s="245" t="s">
        <v>166</v>
      </c>
      <c r="B9" s="271">
        <v>9052467</v>
      </c>
      <c r="C9" s="274">
        <v>48.181405449135902</v>
      </c>
      <c r="D9" s="271">
        <v>8467011</v>
      </c>
      <c r="E9" s="274">
        <v>45.065338535152193</v>
      </c>
      <c r="F9" s="209"/>
      <c r="G9" s="64"/>
      <c r="H9" s="271">
        <v>8409703</v>
      </c>
      <c r="I9" s="278">
        <v>25.377165984416237</v>
      </c>
      <c r="J9" s="271">
        <v>8611734</v>
      </c>
      <c r="K9" s="278">
        <v>25.986815840183752</v>
      </c>
      <c r="L9" s="11"/>
    </row>
    <row r="10" spans="1:12" ht="9.1999999999999993" customHeight="1" x14ac:dyDescent="0.2">
      <c r="A10" s="235"/>
      <c r="B10" s="258"/>
      <c r="C10" s="275"/>
      <c r="D10" s="258"/>
      <c r="E10" s="275"/>
      <c r="F10" s="118"/>
      <c r="G10" s="350"/>
      <c r="H10" s="258"/>
      <c r="I10" s="279"/>
      <c r="J10" s="258"/>
      <c r="K10" s="279"/>
      <c r="L10" s="11"/>
    </row>
    <row r="11" spans="1:12" ht="9.1999999999999993" customHeight="1" x14ac:dyDescent="0.2">
      <c r="A11" s="235" t="s">
        <v>167</v>
      </c>
      <c r="B11" s="258">
        <v>41390</v>
      </c>
      <c r="C11" s="275">
        <v>0.22029667399392172</v>
      </c>
      <c r="D11" s="258">
        <v>36396</v>
      </c>
      <c r="E11" s="275">
        <v>0.19371630216677399</v>
      </c>
      <c r="F11" s="118"/>
      <c r="G11" s="350"/>
      <c r="H11" s="258">
        <v>2576126</v>
      </c>
      <c r="I11" s="279">
        <v>7.7737319735037334</v>
      </c>
      <c r="J11" s="258">
        <v>2487310</v>
      </c>
      <c r="K11" s="279">
        <v>7.5057203238566643</v>
      </c>
    </row>
    <row r="12" spans="1:12" ht="9.1999999999999993" customHeight="1" x14ac:dyDescent="0.2">
      <c r="A12" s="235" t="s">
        <v>22</v>
      </c>
      <c r="B12" s="258">
        <v>118215</v>
      </c>
      <c r="C12" s="275">
        <v>0.62919476482704662</v>
      </c>
      <c r="D12" s="258">
        <v>109842</v>
      </c>
      <c r="E12" s="275">
        <v>0.58462979620295608</v>
      </c>
      <c r="F12" s="118"/>
      <c r="G12" s="350"/>
      <c r="H12" s="258">
        <v>2374998</v>
      </c>
      <c r="I12" s="279">
        <v>7.1668070154982404</v>
      </c>
      <c r="J12" s="258">
        <v>2283499</v>
      </c>
      <c r="K12" s="279">
        <v>6.8906991303079907</v>
      </c>
      <c r="L12" s="1"/>
    </row>
    <row r="13" spans="1:12" ht="9.1999999999999993" customHeight="1" x14ac:dyDescent="0.2">
      <c r="A13" s="235" t="s">
        <v>23</v>
      </c>
      <c r="B13" s="258">
        <v>270562</v>
      </c>
      <c r="C13" s="275">
        <v>1.4400557793946231</v>
      </c>
      <c r="D13" s="258">
        <v>251864</v>
      </c>
      <c r="E13" s="275">
        <v>1.3405363976517302</v>
      </c>
      <c r="F13" s="118"/>
      <c r="G13" s="350"/>
      <c r="H13" s="258">
        <v>2104675</v>
      </c>
      <c r="I13" s="279">
        <v>6.3510788452637694</v>
      </c>
      <c r="J13" s="258">
        <v>2030688</v>
      </c>
      <c r="K13" s="279">
        <v>6.1278152675025801</v>
      </c>
      <c r="L13" s="5"/>
    </row>
    <row r="14" spans="1:12" ht="9.1999999999999993" customHeight="1" x14ac:dyDescent="0.2">
      <c r="A14" s="235" t="s">
        <v>24</v>
      </c>
      <c r="B14" s="258">
        <v>442883</v>
      </c>
      <c r="C14" s="275">
        <v>2.3572276363481528</v>
      </c>
      <c r="D14" s="258">
        <v>376046</v>
      </c>
      <c r="E14" s="275">
        <v>2.0014902891693236</v>
      </c>
      <c r="F14" s="118"/>
      <c r="G14" s="350"/>
      <c r="H14" s="258">
        <v>1933873</v>
      </c>
      <c r="I14" s="279">
        <v>5.8356657915007206</v>
      </c>
      <c r="J14" s="258">
        <v>1853531</v>
      </c>
      <c r="K14" s="279">
        <v>5.5932253308185818</v>
      </c>
      <c r="L14" s="3"/>
    </row>
    <row r="15" spans="1:12" ht="9.1999999999999993" customHeight="1" x14ac:dyDescent="0.2">
      <c r="A15" s="235" t="s">
        <v>25</v>
      </c>
      <c r="B15" s="258">
        <v>806075</v>
      </c>
      <c r="C15" s="275">
        <v>4.2903030077228914</v>
      </c>
      <c r="D15" s="258">
        <v>599577</v>
      </c>
      <c r="E15" s="275">
        <v>3.191225390269476</v>
      </c>
      <c r="F15" s="118"/>
      <c r="G15" s="350"/>
      <c r="H15" s="258">
        <v>1577594</v>
      </c>
      <c r="I15" s="279">
        <v>4.7605563233349804</v>
      </c>
      <c r="J15" s="258">
        <v>1505015</v>
      </c>
      <c r="K15" s="279">
        <v>4.5415415341108014</v>
      </c>
      <c r="L15" s="3"/>
    </row>
    <row r="16" spans="1:12" ht="9.1999999999999993" customHeight="1" x14ac:dyDescent="0.2">
      <c r="A16" s="235" t="s">
        <v>26</v>
      </c>
      <c r="B16" s="258">
        <v>1083081</v>
      </c>
      <c r="C16" s="275">
        <v>5.76465672785723</v>
      </c>
      <c r="D16" s="258">
        <v>877344</v>
      </c>
      <c r="E16" s="275">
        <v>4.6696295034675837</v>
      </c>
      <c r="F16" s="118"/>
      <c r="G16" s="350"/>
      <c r="H16" s="258">
        <v>1171495</v>
      </c>
      <c r="I16" s="279">
        <v>3.5351097494065722</v>
      </c>
      <c r="J16" s="258">
        <v>1139328</v>
      </c>
      <c r="K16" s="279">
        <v>3.4380424334477668</v>
      </c>
      <c r="L16" s="3"/>
    </row>
    <row r="17" spans="1:12" ht="9.1999999999999993" customHeight="1" x14ac:dyDescent="0.2">
      <c r="A17" s="235" t="s">
        <v>27</v>
      </c>
      <c r="B17" s="258">
        <v>1240385</v>
      </c>
      <c r="C17" s="275">
        <v>6.6019011831831511</v>
      </c>
      <c r="D17" s="258">
        <v>1042260</v>
      </c>
      <c r="E17" s="275">
        <v>5.5473885343538267</v>
      </c>
      <c r="F17" s="118"/>
      <c r="G17" s="350"/>
      <c r="H17" s="258">
        <v>967169</v>
      </c>
      <c r="I17" s="279">
        <v>2.9185344890279561</v>
      </c>
      <c r="J17" s="258">
        <v>963514</v>
      </c>
      <c r="K17" s="279">
        <v>2.9075051409436017</v>
      </c>
      <c r="L17" s="3"/>
    </row>
    <row r="18" spans="1:12" ht="9.1999999999999993" customHeight="1" x14ac:dyDescent="0.2">
      <c r="A18" s="235" t="s">
        <v>28</v>
      </c>
      <c r="B18" s="258">
        <v>1231387</v>
      </c>
      <c r="C18" s="275">
        <v>6.5540096762346778</v>
      </c>
      <c r="D18" s="258">
        <v>1127984</v>
      </c>
      <c r="E18" s="275">
        <v>6.0036512084648423</v>
      </c>
      <c r="F18" s="118"/>
      <c r="G18" s="350"/>
      <c r="H18" s="258">
        <v>789085</v>
      </c>
      <c r="I18" s="279">
        <v>2.3811472320500604</v>
      </c>
      <c r="J18" s="258">
        <v>798029</v>
      </c>
      <c r="K18" s="279">
        <v>2.4081366955976575</v>
      </c>
      <c r="L18" s="3"/>
    </row>
    <row r="19" spans="1:12" ht="9.1999999999999993" customHeight="1" x14ac:dyDescent="0.2">
      <c r="A19" s="235" t="s">
        <v>29</v>
      </c>
      <c r="B19" s="258">
        <v>1156230</v>
      </c>
      <c r="C19" s="275">
        <v>6.1539894508816655</v>
      </c>
      <c r="D19" s="258">
        <v>1072779</v>
      </c>
      <c r="E19" s="275">
        <v>5.7098247313487649</v>
      </c>
      <c r="F19" s="118"/>
      <c r="G19" s="350"/>
      <c r="H19" s="258">
        <v>680059</v>
      </c>
      <c r="I19" s="279">
        <v>2.0521497753483238</v>
      </c>
      <c r="J19" s="258">
        <v>694456</v>
      </c>
      <c r="K19" s="279">
        <v>2.0955942416603492</v>
      </c>
      <c r="L19" s="3"/>
    </row>
    <row r="20" spans="1:12" ht="9.1999999999999993" customHeight="1" x14ac:dyDescent="0.2">
      <c r="A20" s="235" t="s">
        <v>30</v>
      </c>
      <c r="B20" s="258">
        <v>986255</v>
      </c>
      <c r="C20" s="275">
        <v>5.249304088182539</v>
      </c>
      <c r="D20" s="258">
        <v>917046</v>
      </c>
      <c r="E20" s="275">
        <v>4.8809418627550123</v>
      </c>
      <c r="F20" s="118"/>
      <c r="G20" s="350"/>
      <c r="H20" s="258">
        <v>611552</v>
      </c>
      <c r="I20" s="279">
        <v>1.845422675699929</v>
      </c>
      <c r="J20" s="258">
        <v>643701</v>
      </c>
      <c r="K20" s="279">
        <v>1.9424356747598241</v>
      </c>
      <c r="L20" s="3"/>
    </row>
    <row r="21" spans="1:12" ht="9.1999999999999993" customHeight="1" x14ac:dyDescent="0.2">
      <c r="A21" s="235" t="s">
        <v>31</v>
      </c>
      <c r="B21" s="258">
        <v>740005</v>
      </c>
      <c r="C21" s="275">
        <v>3.9386479883757444</v>
      </c>
      <c r="D21" s="258">
        <v>738015</v>
      </c>
      <c r="E21" s="275">
        <v>3.9280562903509098</v>
      </c>
      <c r="F21" s="118"/>
      <c r="G21" s="350"/>
      <c r="H21" s="258">
        <v>530522</v>
      </c>
      <c r="I21" s="279">
        <v>1.6009061024372055</v>
      </c>
      <c r="J21" s="258">
        <v>550029</v>
      </c>
      <c r="K21" s="279">
        <v>1.6597705328288623</v>
      </c>
      <c r="L21" s="3"/>
    </row>
    <row r="22" spans="1:12" ht="9.1999999999999993" customHeight="1" x14ac:dyDescent="0.2">
      <c r="A22" s="235" t="s">
        <v>32</v>
      </c>
      <c r="B22" s="258">
        <v>541355</v>
      </c>
      <c r="C22" s="275">
        <v>2.8813410473539385</v>
      </c>
      <c r="D22" s="258">
        <v>577291</v>
      </c>
      <c r="E22" s="275">
        <v>3.0726090173139666</v>
      </c>
      <c r="F22" s="118"/>
      <c r="G22" s="350"/>
      <c r="H22" s="258">
        <v>404747</v>
      </c>
      <c r="I22" s="279">
        <v>1.2213667712991196</v>
      </c>
      <c r="J22" s="258">
        <v>432474</v>
      </c>
      <c r="K22" s="279">
        <v>1.3050359188599681</v>
      </c>
      <c r="L22" s="3"/>
    </row>
    <row r="23" spans="1:12" ht="9.1999999999999993" customHeight="1" x14ac:dyDescent="0.2">
      <c r="A23" s="235" t="s">
        <v>33</v>
      </c>
      <c r="B23" s="258">
        <v>387446</v>
      </c>
      <c r="C23" s="275">
        <v>2.0621663482060644</v>
      </c>
      <c r="D23" s="258">
        <v>413585</v>
      </c>
      <c r="E23" s="275">
        <v>2.2012901646237286</v>
      </c>
      <c r="F23" s="118"/>
      <c r="G23" s="350"/>
      <c r="H23" s="258">
        <v>327307</v>
      </c>
      <c r="I23" s="279">
        <v>0.98768340176357328</v>
      </c>
      <c r="J23" s="258">
        <v>370630</v>
      </c>
      <c r="K23" s="279">
        <v>1.11841512462499</v>
      </c>
      <c r="L23" s="3"/>
    </row>
    <row r="24" spans="1:12" ht="9.1999999999999993" customHeight="1" x14ac:dyDescent="0.2">
      <c r="A24" s="235" t="s">
        <v>34</v>
      </c>
      <c r="B24" s="258">
        <v>250770</v>
      </c>
      <c r="C24" s="275">
        <v>1.3347136249687306</v>
      </c>
      <c r="D24" s="258">
        <v>313675</v>
      </c>
      <c r="E24" s="275">
        <v>1.6695230542412034</v>
      </c>
      <c r="F24" s="118"/>
      <c r="G24" s="350"/>
      <c r="H24" s="258">
        <v>200498</v>
      </c>
      <c r="I24" s="279">
        <v>0.60502386654362084</v>
      </c>
      <c r="J24" s="258">
        <v>240161</v>
      </c>
      <c r="K24" s="279">
        <v>0.72471115329321245</v>
      </c>
      <c r="L24" s="3"/>
    </row>
    <row r="25" spans="1:12" ht="9.1999999999999993" customHeight="1" x14ac:dyDescent="0.2">
      <c r="A25" s="235" t="s">
        <v>35</v>
      </c>
      <c r="B25" s="258">
        <v>179190</v>
      </c>
      <c r="C25" s="275">
        <v>0.95373184375382547</v>
      </c>
      <c r="D25" s="258">
        <v>235225</v>
      </c>
      <c r="E25" s="275">
        <v>1.2519759637646832</v>
      </c>
      <c r="F25" s="118"/>
      <c r="G25" s="350"/>
      <c r="H25" s="258">
        <v>150390</v>
      </c>
      <c r="I25" s="279">
        <v>0.4538176903983836</v>
      </c>
      <c r="J25" s="258">
        <v>176653</v>
      </c>
      <c r="K25" s="279">
        <v>0.53306906351450012</v>
      </c>
      <c r="L25" s="3"/>
    </row>
    <row r="26" spans="1:12" ht="9.1999999999999993" customHeight="1" x14ac:dyDescent="0.2">
      <c r="A26" s="235" t="s">
        <v>36</v>
      </c>
      <c r="B26" s="258">
        <v>108173</v>
      </c>
      <c r="C26" s="275">
        <v>0.57574660826152446</v>
      </c>
      <c r="D26" s="258">
        <v>166121</v>
      </c>
      <c r="E26" s="275">
        <v>0.88417259677565296</v>
      </c>
      <c r="F26" s="118"/>
      <c r="G26" s="350"/>
      <c r="H26" s="258">
        <v>104141</v>
      </c>
      <c r="I26" s="279">
        <v>0.31425645385848844</v>
      </c>
      <c r="J26" s="258">
        <v>139343</v>
      </c>
      <c r="K26" s="279">
        <v>0.42048220249472684</v>
      </c>
      <c r="L26" s="3"/>
    </row>
    <row r="27" spans="1:12" ht="9.1999999999999993" customHeight="1" x14ac:dyDescent="0.2">
      <c r="A27" s="235" t="s">
        <v>37</v>
      </c>
      <c r="B27" s="258">
        <v>73042</v>
      </c>
      <c r="C27" s="275">
        <v>0.38876321966330107</v>
      </c>
      <c r="D27" s="258">
        <v>114631</v>
      </c>
      <c r="E27" s="275">
        <v>0.61011906345970635</v>
      </c>
      <c r="F27" s="118"/>
      <c r="G27" s="350"/>
      <c r="H27" s="258">
        <v>73612</v>
      </c>
      <c r="I27" s="279">
        <v>0.22213197570055068</v>
      </c>
      <c r="J27" s="258">
        <v>108671</v>
      </c>
      <c r="K27" s="279">
        <v>0.32792620675099909</v>
      </c>
      <c r="L27" s="3"/>
    </row>
    <row r="28" spans="1:12" ht="9.1999999999999993" customHeight="1" x14ac:dyDescent="0.2">
      <c r="A28" s="235" t="s">
        <v>38</v>
      </c>
      <c r="B28" s="258">
        <v>33125</v>
      </c>
      <c r="C28" s="275">
        <v>0.17630653119228457</v>
      </c>
      <c r="D28" s="258">
        <v>67706</v>
      </c>
      <c r="E28" s="275">
        <v>0.36036256606505113</v>
      </c>
      <c r="F28" s="118"/>
      <c r="G28" s="350"/>
      <c r="H28" s="258">
        <v>33611</v>
      </c>
      <c r="I28" s="279">
        <v>0.10142473829363703</v>
      </c>
      <c r="J28" s="258">
        <v>63092</v>
      </c>
      <c r="K28" s="279">
        <v>0.19038676589277759</v>
      </c>
      <c r="L28" s="3"/>
    </row>
    <row r="29" spans="1:12" ht="9.1999999999999993" customHeight="1" thickBot="1" x14ac:dyDescent="0.25">
      <c r="A29" s="249" t="s">
        <v>92</v>
      </c>
      <c r="B29" s="272">
        <v>20170</v>
      </c>
      <c r="C29" s="276">
        <v>0.10735404480447938</v>
      </c>
      <c r="D29" s="272">
        <v>41174</v>
      </c>
      <c r="E29" s="276">
        <v>0.21914702234901509</v>
      </c>
      <c r="F29" s="119"/>
      <c r="G29" s="350"/>
      <c r="H29" s="280">
        <v>14484</v>
      </c>
      <c r="I29" s="281" t="s">
        <v>436</v>
      </c>
      <c r="J29" s="280">
        <v>32796</v>
      </c>
      <c r="K29" s="281">
        <v>9.8965389815183144E-2</v>
      </c>
      <c r="L29" s="3"/>
    </row>
    <row r="30" spans="1:12" ht="9.1999999999999993" customHeight="1" x14ac:dyDescent="0.2">
      <c r="A30" s="242" t="s">
        <v>0</v>
      </c>
      <c r="B30" s="178">
        <v>9709739</v>
      </c>
      <c r="C30" s="273">
        <v>51.67971024520579</v>
      </c>
      <c r="D30" s="178">
        <v>9078561</v>
      </c>
      <c r="E30" s="273">
        <v>48.32028975479421</v>
      </c>
      <c r="F30" s="206"/>
      <c r="G30" s="64"/>
      <c r="H30" s="282">
        <v>16625938</v>
      </c>
      <c r="I30" s="268">
        <v>50.170521868918961</v>
      </c>
      <c r="J30" s="282">
        <v>16512920</v>
      </c>
      <c r="K30" s="268">
        <v>49.829478131081039</v>
      </c>
      <c r="L30" s="3"/>
    </row>
    <row r="31" spans="1:12" ht="10.5" customHeight="1" x14ac:dyDescent="0.2">
      <c r="A31" s="473" t="s">
        <v>352</v>
      </c>
      <c r="B31" s="474"/>
      <c r="C31" s="474"/>
      <c r="D31" s="474"/>
      <c r="E31" s="474"/>
      <c r="F31" s="474"/>
      <c r="G31" s="474"/>
      <c r="H31" s="474"/>
      <c r="I31" s="474"/>
      <c r="J31" s="474"/>
      <c r="K31" s="474"/>
      <c r="L31" s="3"/>
    </row>
    <row r="32" spans="1:12" ht="18" customHeight="1" x14ac:dyDescent="0.2">
      <c r="A32" s="438" t="s">
        <v>250</v>
      </c>
      <c r="B32" s="438"/>
      <c r="C32" s="438"/>
      <c r="D32" s="438"/>
      <c r="E32" s="438"/>
      <c r="F32" s="438"/>
      <c r="G32" s="438"/>
      <c r="H32" s="438"/>
      <c r="I32" s="56"/>
      <c r="J32" s="55"/>
      <c r="K32" s="56"/>
      <c r="L32" s="3"/>
    </row>
    <row r="35" ht="12.75" customHeight="1" x14ac:dyDescent="0.2"/>
    <row r="56" ht="12.75" customHeight="1" x14ac:dyDescent="0.2"/>
    <row r="60" ht="12.75" customHeight="1" x14ac:dyDescent="0.2"/>
    <row r="82" ht="12.75" customHeight="1" x14ac:dyDescent="0.2"/>
    <row r="86" ht="12.75" customHeight="1" x14ac:dyDescent="0.2"/>
    <row r="107" ht="12.75" customHeight="1" x14ac:dyDescent="0.2"/>
    <row r="111" ht="12.75" customHeight="1" x14ac:dyDescent="0.2"/>
  </sheetData>
  <mergeCells count="10">
    <mergeCell ref="B6:E6"/>
    <mergeCell ref="H6:K6"/>
    <mergeCell ref="A31:K31"/>
    <mergeCell ref="A32:H32"/>
    <mergeCell ref="A1:E1"/>
    <mergeCell ref="A2:H2"/>
    <mergeCell ref="I2:K2"/>
    <mergeCell ref="A3:H3"/>
    <mergeCell ref="I3:K3"/>
    <mergeCell ref="A5:K5"/>
  </mergeCells>
  <pageMargins left="1.05" right="1.05" top="0.5" bottom="0.25" header="0" footer="0"/>
  <pageSetup orientation="portrait" r:id="rId1"/>
  <headerFooter alignWithMargins="0"/>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view="pageLayout" topLeftCell="J19" zoomScale="160" zoomScaleNormal="100" zoomScalePageLayoutView="160" workbookViewId="0">
      <selection activeCell="Q26" sqref="Q26:Q44"/>
    </sheetView>
  </sheetViews>
  <sheetFormatPr defaultRowHeight="12.75" x14ac:dyDescent="0.2"/>
  <sheetData>
    <row r="1" spans="1:17" x14ac:dyDescent="0.2">
      <c r="A1" s="457" t="s">
        <v>269</v>
      </c>
      <c r="B1" s="457"/>
      <c r="C1" s="457"/>
      <c r="D1" s="457"/>
      <c r="E1" s="457"/>
      <c r="F1" s="476"/>
      <c r="G1" s="476"/>
      <c r="H1" s="476"/>
      <c r="I1" s="476"/>
    </row>
    <row r="2" spans="1:17" ht="12.75" customHeight="1" x14ac:dyDescent="0.2">
      <c r="A2" s="458" t="s">
        <v>365</v>
      </c>
      <c r="B2" s="458"/>
      <c r="C2" s="458"/>
      <c r="D2" s="458"/>
      <c r="E2" s="458"/>
      <c r="F2" s="458"/>
      <c r="G2" s="458"/>
      <c r="H2" s="458"/>
      <c r="I2" s="458"/>
    </row>
    <row r="3" spans="1:17" ht="18" customHeight="1" x14ac:dyDescent="0.2">
      <c r="A3" s="477" t="s">
        <v>366</v>
      </c>
      <c r="B3" s="477"/>
      <c r="C3" s="477"/>
      <c r="D3" s="477"/>
      <c r="E3" s="477"/>
      <c r="F3" s="477"/>
      <c r="G3" s="477"/>
      <c r="H3" s="477"/>
      <c r="I3" s="477"/>
    </row>
    <row r="4" spans="1:17" ht="7.5" customHeight="1" x14ac:dyDescent="0.2">
      <c r="A4" s="478"/>
      <c r="B4" s="478"/>
      <c r="C4" s="478"/>
      <c r="D4" s="478"/>
      <c r="E4" s="478"/>
      <c r="F4" s="478"/>
      <c r="G4" s="478"/>
      <c r="H4" s="478"/>
      <c r="I4" s="478"/>
      <c r="L4" s="3"/>
      <c r="M4" s="3"/>
    </row>
    <row r="5" spans="1:17" ht="18" customHeight="1" x14ac:dyDescent="0.2">
      <c r="A5" s="467" t="s">
        <v>363</v>
      </c>
      <c r="B5" s="468"/>
      <c r="C5" s="468"/>
      <c r="D5" s="468"/>
      <c r="E5" s="468"/>
      <c r="F5" s="468"/>
      <c r="G5" s="468"/>
      <c r="H5" s="468"/>
      <c r="I5" s="468"/>
      <c r="K5" s="8"/>
      <c r="L5" s="6" t="s">
        <v>21</v>
      </c>
      <c r="M5" s="6"/>
      <c r="N5" s="6"/>
      <c r="O5" s="6"/>
      <c r="P5" s="6" t="s">
        <v>168</v>
      </c>
      <c r="Q5" s="6"/>
    </row>
    <row r="6" spans="1:17" ht="9" customHeight="1" x14ac:dyDescent="0.2">
      <c r="A6" s="71" t="s">
        <v>266</v>
      </c>
      <c r="B6" s="479" t="s">
        <v>256</v>
      </c>
      <c r="C6" s="479"/>
      <c r="D6" s="479"/>
      <c r="E6" s="480" t="s">
        <v>267</v>
      </c>
      <c r="F6" s="480"/>
      <c r="G6" s="481" t="s">
        <v>260</v>
      </c>
      <c r="H6" s="481"/>
      <c r="I6" s="481"/>
      <c r="K6" s="6" t="s">
        <v>167</v>
      </c>
      <c r="L6" s="275">
        <v>5.0407457307792578</v>
      </c>
      <c r="M6" s="275">
        <v>4.8600888190337708</v>
      </c>
      <c r="N6" s="6"/>
      <c r="O6" s="6" t="s">
        <v>167</v>
      </c>
      <c r="P6" s="279">
        <v>2.6236966407022253</v>
      </c>
      <c r="Q6" s="279">
        <v>2.5012361448641589</v>
      </c>
    </row>
    <row r="7" spans="1:17" x14ac:dyDescent="0.2">
      <c r="A7" s="61"/>
      <c r="B7" s="61"/>
      <c r="C7" s="61"/>
      <c r="D7" s="61"/>
      <c r="E7" s="61"/>
      <c r="F7" s="61"/>
      <c r="G7" s="61"/>
      <c r="H7" s="61"/>
      <c r="I7" s="61"/>
      <c r="K7" s="6" t="s">
        <v>22</v>
      </c>
      <c r="L7" s="275">
        <v>4.8013661752873134</v>
      </c>
      <c r="M7" s="275">
        <v>4.6090352181415355</v>
      </c>
      <c r="N7" s="6"/>
      <c r="O7" s="6" t="s">
        <v>22</v>
      </c>
      <c r="P7" s="279">
        <v>2.7888692476823143</v>
      </c>
      <c r="Q7" s="279">
        <v>2.6701576357217602</v>
      </c>
    </row>
    <row r="8" spans="1:17" x14ac:dyDescent="0.2">
      <c r="A8" s="61"/>
      <c r="B8" s="61"/>
      <c r="C8" s="61"/>
      <c r="D8" s="61"/>
      <c r="E8" s="61"/>
      <c r="F8" s="61"/>
      <c r="G8" s="61"/>
      <c r="H8" s="61"/>
      <c r="I8" s="61"/>
      <c r="K8" s="6" t="s">
        <v>23</v>
      </c>
      <c r="L8" s="275">
        <v>4.5741709954548257</v>
      </c>
      <c r="M8" s="275">
        <v>4.3956805800925984</v>
      </c>
      <c r="N8" s="6"/>
      <c r="O8" s="6" t="s">
        <v>23</v>
      </c>
      <c r="P8" s="279">
        <v>2.9485446078343007</v>
      </c>
      <c r="Q8" s="279">
        <v>2.7649720789836105</v>
      </c>
    </row>
    <row r="9" spans="1:17" x14ac:dyDescent="0.2">
      <c r="A9" s="61"/>
      <c r="B9" s="61"/>
      <c r="C9" s="61"/>
      <c r="D9" s="61"/>
      <c r="E9" s="61"/>
      <c r="F9" s="61"/>
      <c r="G9" s="61"/>
      <c r="H9" s="61"/>
      <c r="I9" s="61"/>
      <c r="K9" s="6" t="s">
        <v>24</v>
      </c>
      <c r="L9" s="275">
        <v>4.5770962470158683</v>
      </c>
      <c r="M9" s="275">
        <v>4.2936626726230616</v>
      </c>
      <c r="N9" s="6"/>
      <c r="O9" s="6" t="s">
        <v>24</v>
      </c>
      <c r="P9" s="279">
        <v>3.1440380699081656</v>
      </c>
      <c r="Q9" s="279">
        <v>2.9691566197990902</v>
      </c>
    </row>
    <row r="10" spans="1:17" x14ac:dyDescent="0.2">
      <c r="A10" s="61"/>
      <c r="B10" s="61"/>
      <c r="C10" s="61"/>
      <c r="D10" s="61"/>
      <c r="E10" s="61"/>
      <c r="F10" s="61"/>
      <c r="G10" s="61"/>
      <c r="H10" s="61"/>
      <c r="I10" s="61"/>
      <c r="K10" s="6" t="s">
        <v>25</v>
      </c>
      <c r="L10" s="275">
        <v>4.5904091265691838</v>
      </c>
      <c r="M10" s="275">
        <v>4.0529697388792201</v>
      </c>
      <c r="N10" s="6"/>
      <c r="O10" s="6" t="s">
        <v>25</v>
      </c>
      <c r="P10" s="279">
        <v>3.2576704997740147</v>
      </c>
      <c r="Q10" s="279">
        <v>3.1419518051220874</v>
      </c>
    </row>
    <row r="11" spans="1:17" x14ac:dyDescent="0.2">
      <c r="A11" s="61"/>
      <c r="B11" s="61"/>
      <c r="C11" s="61"/>
      <c r="D11" s="61"/>
      <c r="E11" s="61"/>
      <c r="F11" s="61"/>
      <c r="G11" s="61"/>
      <c r="H11" s="61"/>
      <c r="I11" s="61"/>
      <c r="K11" s="6" t="s">
        <v>26</v>
      </c>
      <c r="L11" s="275">
        <v>4.3418051109209559</v>
      </c>
      <c r="M11" s="275">
        <v>3.8836556393092034</v>
      </c>
      <c r="N11" s="6"/>
      <c r="O11" s="6" t="s">
        <v>26</v>
      </c>
      <c r="P11" s="279">
        <v>3.1348518076959255</v>
      </c>
      <c r="Q11" s="279">
        <v>3.0741253683694443</v>
      </c>
    </row>
    <row r="12" spans="1:17" x14ac:dyDescent="0.2">
      <c r="A12" s="61"/>
      <c r="B12" s="61"/>
      <c r="C12" s="61"/>
      <c r="D12" s="61"/>
      <c r="E12" s="61"/>
      <c r="F12" s="61"/>
      <c r="G12" s="61"/>
      <c r="H12" s="61"/>
      <c r="I12" s="61"/>
      <c r="K12" s="6" t="s">
        <v>27</v>
      </c>
      <c r="L12" s="275">
        <v>4.2512513394243525</v>
      </c>
      <c r="M12" s="275">
        <v>3.8626685481227376</v>
      </c>
      <c r="N12" s="6"/>
      <c r="O12" s="6" t="s">
        <v>27</v>
      </c>
      <c r="P12" s="279">
        <v>3.0076043691884404</v>
      </c>
      <c r="Q12" s="279">
        <v>2.9572767827450965</v>
      </c>
    </row>
    <row r="13" spans="1:17" x14ac:dyDescent="0.2">
      <c r="A13" s="61"/>
      <c r="B13" s="61"/>
      <c r="C13" s="61"/>
      <c r="D13" s="61"/>
      <c r="E13" s="61"/>
      <c r="F13" s="61"/>
      <c r="G13" s="61"/>
      <c r="H13" s="61"/>
      <c r="I13" s="61"/>
      <c r="K13" s="6" t="s">
        <v>28</v>
      </c>
      <c r="L13" s="275">
        <v>3.890973582648217</v>
      </c>
      <c r="M13" s="275">
        <v>3.7090668432114082</v>
      </c>
      <c r="N13" s="6"/>
      <c r="O13" s="6" t="s">
        <v>28</v>
      </c>
      <c r="P13" s="279">
        <v>2.9310990303369029</v>
      </c>
      <c r="Q13" s="279">
        <v>2.9027477472031356</v>
      </c>
    </row>
    <row r="14" spans="1:17" x14ac:dyDescent="0.2">
      <c r="A14" s="61"/>
      <c r="B14" s="61"/>
      <c r="C14" s="61"/>
      <c r="D14" s="61"/>
      <c r="E14" s="61"/>
      <c r="F14" s="61"/>
      <c r="G14" s="61"/>
      <c r="H14" s="61"/>
      <c r="I14" s="61"/>
      <c r="K14" s="6" t="s">
        <v>29</v>
      </c>
      <c r="L14" s="275">
        <v>3.5362786463299227</v>
      </c>
      <c r="M14" s="275">
        <v>3.4032962096635444</v>
      </c>
      <c r="N14" s="6"/>
      <c r="O14" s="6" t="s">
        <v>29</v>
      </c>
      <c r="P14" s="279">
        <v>3.3441728622989193</v>
      </c>
      <c r="Q14" s="279">
        <v>3.3211625590783429</v>
      </c>
    </row>
    <row r="15" spans="1:17" x14ac:dyDescent="0.2">
      <c r="A15" s="61"/>
      <c r="B15" s="61"/>
      <c r="C15" s="61"/>
      <c r="D15" s="61"/>
      <c r="E15" s="61"/>
      <c r="F15" s="61"/>
      <c r="G15" s="61"/>
      <c r="H15" s="61"/>
      <c r="I15" s="61"/>
      <c r="K15" s="6" t="s">
        <v>30</v>
      </c>
      <c r="L15" s="275">
        <v>3.0770160770208146</v>
      </c>
      <c r="M15" s="275">
        <v>3.0056468717198039</v>
      </c>
      <c r="N15" s="6"/>
      <c r="O15" s="6" t="s">
        <v>30</v>
      </c>
      <c r="P15" s="279">
        <v>3.7136532986020305</v>
      </c>
      <c r="Q15" s="279">
        <v>3.7446651781701839</v>
      </c>
    </row>
    <row r="16" spans="1:17" x14ac:dyDescent="0.2">
      <c r="A16" s="61"/>
      <c r="B16" s="61"/>
      <c r="C16" s="61"/>
      <c r="D16" s="61"/>
      <c r="E16" s="61"/>
      <c r="F16" s="61"/>
      <c r="G16" s="61"/>
      <c r="H16" s="61"/>
      <c r="I16" s="61"/>
      <c r="K16" s="6" t="s">
        <v>31</v>
      </c>
      <c r="L16" s="275">
        <v>2.4467485780754648</v>
      </c>
      <c r="M16" s="275">
        <v>2.4804823710937542</v>
      </c>
      <c r="N16" s="6"/>
      <c r="O16" s="6" t="s">
        <v>31</v>
      </c>
      <c r="P16" s="279">
        <v>3.9802877810490274</v>
      </c>
      <c r="Q16" s="279">
        <v>4.0560016381237451</v>
      </c>
    </row>
    <row r="17" spans="1:17" x14ac:dyDescent="0.2">
      <c r="A17" s="61"/>
      <c r="B17" s="61"/>
      <c r="C17" s="61"/>
      <c r="D17" s="61"/>
      <c r="E17" s="61"/>
      <c r="F17" s="61"/>
      <c r="G17" s="61"/>
      <c r="H17" s="61"/>
      <c r="I17" s="61"/>
      <c r="K17" s="6" t="s">
        <v>32</v>
      </c>
      <c r="L17" s="275">
        <v>1.82197916550719</v>
      </c>
      <c r="M17" s="275">
        <v>1.9445797515049834</v>
      </c>
      <c r="N17" s="6"/>
      <c r="O17" s="6" t="s">
        <v>32</v>
      </c>
      <c r="P17" s="279">
        <v>3.6549973958981146</v>
      </c>
      <c r="Q17" s="279">
        <v>3.8063764034766692</v>
      </c>
    </row>
    <row r="18" spans="1:17" x14ac:dyDescent="0.2">
      <c r="A18" s="61"/>
      <c r="B18" s="61"/>
      <c r="C18" s="61"/>
      <c r="D18" s="61"/>
      <c r="E18" s="61"/>
      <c r="F18" s="61"/>
      <c r="G18" s="61"/>
      <c r="H18" s="61"/>
      <c r="I18" s="61"/>
      <c r="K18" s="6" t="s">
        <v>33</v>
      </c>
      <c r="L18" s="275">
        <v>1.3764531461552354</v>
      </c>
      <c r="M18" s="275">
        <v>1.5102212988432757</v>
      </c>
      <c r="N18" s="6"/>
      <c r="O18" s="6" t="s">
        <v>33</v>
      </c>
      <c r="P18" s="279">
        <v>3.3501576821959462</v>
      </c>
      <c r="Q18" s="279">
        <v>3.5206398127622003</v>
      </c>
    </row>
    <row r="19" spans="1:17" x14ac:dyDescent="0.2">
      <c r="A19" s="61"/>
      <c r="B19" s="61"/>
      <c r="C19" s="61"/>
      <c r="D19" s="61"/>
      <c r="E19" s="61"/>
      <c r="F19" s="61"/>
      <c r="G19" s="61"/>
      <c r="H19" s="61"/>
      <c r="I19" s="61"/>
      <c r="K19" s="6" t="s">
        <v>34</v>
      </c>
      <c r="L19" s="275">
        <v>0.86904043544998166</v>
      </c>
      <c r="M19" s="275">
        <v>1.0665632808173326</v>
      </c>
      <c r="N19" s="6"/>
      <c r="O19" s="6" t="s">
        <v>34</v>
      </c>
      <c r="P19" s="279">
        <v>2.4229865019429382</v>
      </c>
      <c r="Q19" s="279">
        <v>2.6327499745647693</v>
      </c>
    </row>
    <row r="20" spans="1:17" x14ac:dyDescent="0.2">
      <c r="A20" s="61"/>
      <c r="B20" s="61"/>
      <c r="C20" s="61"/>
      <c r="D20" s="61"/>
      <c r="E20" s="61"/>
      <c r="F20" s="61"/>
      <c r="G20" s="61"/>
      <c r="H20" s="61"/>
      <c r="I20" s="61"/>
      <c r="K20" s="6" t="s">
        <v>35</v>
      </c>
      <c r="L20" s="275">
        <v>0.63469678044001565</v>
      </c>
      <c r="M20" s="275">
        <v>0.79318417541741837</v>
      </c>
      <c r="N20" s="6"/>
      <c r="O20" s="6" t="s">
        <v>35</v>
      </c>
      <c r="P20" s="279">
        <v>1.7710673156621055</v>
      </c>
      <c r="Q20" s="279">
        <v>2.035347139823064</v>
      </c>
    </row>
    <row r="21" spans="1:17" x14ac:dyDescent="0.2">
      <c r="A21" s="61"/>
      <c r="B21" s="61"/>
      <c r="C21" s="61"/>
      <c r="D21" s="61"/>
      <c r="E21" s="61"/>
      <c r="F21" s="61"/>
      <c r="G21" s="61"/>
      <c r="H21" s="61"/>
      <c r="I21" s="61"/>
      <c r="K21" s="6" t="s">
        <v>36</v>
      </c>
      <c r="L21" s="275">
        <v>0.40886890054718567</v>
      </c>
      <c r="M21" s="275">
        <v>0.58825480108116068</v>
      </c>
      <c r="N21" s="6"/>
      <c r="O21" s="6" t="s">
        <v>36</v>
      </c>
      <c r="P21" s="279">
        <v>1.327601090830332</v>
      </c>
      <c r="Q21" s="279">
        <v>1.6519356095277014</v>
      </c>
    </row>
    <row r="22" spans="1:17" x14ac:dyDescent="0.2">
      <c r="A22" s="61"/>
      <c r="B22" s="61"/>
      <c r="C22" s="61"/>
      <c r="D22" s="61"/>
      <c r="E22" s="61"/>
      <c r="F22" s="61"/>
      <c r="G22" s="61"/>
      <c r="H22" s="61"/>
      <c r="I22" s="61"/>
      <c r="K22" s="6" t="s">
        <v>37</v>
      </c>
      <c r="L22" s="275">
        <v>0.28242254274728457</v>
      </c>
      <c r="M22" s="275">
        <v>0.43002931144431211</v>
      </c>
      <c r="N22" s="6"/>
      <c r="O22" s="6" t="s">
        <v>37</v>
      </c>
      <c r="P22" s="279">
        <v>0.98546787199667607</v>
      </c>
      <c r="Q22" s="279">
        <v>1.4357514946714782</v>
      </c>
    </row>
    <row r="23" spans="1:17" x14ac:dyDescent="0.2">
      <c r="A23" s="482" t="s">
        <v>268</v>
      </c>
      <c r="B23" s="482"/>
      <c r="C23" s="482"/>
      <c r="D23" s="482"/>
      <c r="E23" s="482"/>
      <c r="F23" s="482"/>
      <c r="G23" s="482"/>
      <c r="H23" s="482"/>
      <c r="I23" s="482"/>
      <c r="K23" s="6" t="s">
        <v>38</v>
      </c>
      <c r="L23" s="275">
        <v>0.1285184912295797</v>
      </c>
      <c r="M23" s="275">
        <v>0.2518874612779694</v>
      </c>
      <c r="N23" s="6"/>
      <c r="O23" s="6" t="s">
        <v>38</v>
      </c>
      <c r="P23" s="279">
        <v>0.55657404434042257</v>
      </c>
      <c r="Q23" s="279">
        <v>0.99331064462877661</v>
      </c>
    </row>
    <row r="24" spans="1:17" ht="13.5" thickBot="1" x14ac:dyDescent="0.25">
      <c r="A24" s="483"/>
      <c r="B24" s="483"/>
      <c r="C24" s="483"/>
      <c r="D24" s="483"/>
      <c r="E24" s="483"/>
      <c r="F24" s="483"/>
      <c r="G24" s="483"/>
      <c r="H24" s="483"/>
      <c r="I24" s="483"/>
      <c r="K24" s="6" t="s">
        <v>92</v>
      </c>
      <c r="L24" s="276">
        <v>6.6735791702677044E-2</v>
      </c>
      <c r="M24" s="276">
        <v>0.14244954441758589</v>
      </c>
      <c r="N24" s="6"/>
      <c r="O24" s="6" t="s">
        <v>92</v>
      </c>
      <c r="P24" s="281">
        <v>0.25004989506194669</v>
      </c>
      <c r="Q24" s="281">
        <v>0.62704534936393763</v>
      </c>
    </row>
    <row r="25" spans="1:17" x14ac:dyDescent="0.2">
      <c r="A25" s="71" t="s">
        <v>266</v>
      </c>
      <c r="B25" s="484" t="s">
        <v>330</v>
      </c>
      <c r="C25" s="484"/>
      <c r="D25" s="484"/>
      <c r="E25" s="61"/>
      <c r="F25" s="71" t="s">
        <v>266</v>
      </c>
      <c r="G25" s="485" t="s">
        <v>329</v>
      </c>
      <c r="H25" s="485"/>
      <c r="I25" s="485"/>
      <c r="L25" s="6" t="s">
        <v>169</v>
      </c>
      <c r="M25" s="6"/>
      <c r="N25" s="6"/>
      <c r="O25" s="6"/>
      <c r="P25" s="6" t="s">
        <v>170</v>
      </c>
      <c r="Q25" s="6"/>
    </row>
    <row r="26" spans="1:17" x14ac:dyDescent="0.2">
      <c r="A26" s="61"/>
      <c r="B26" s="61"/>
      <c r="C26" s="61"/>
      <c r="D26" s="61"/>
      <c r="E26" s="61"/>
      <c r="F26" s="61"/>
      <c r="G26" s="61"/>
      <c r="H26" s="61"/>
      <c r="I26" s="61"/>
      <c r="K26" s="6" t="s">
        <v>167</v>
      </c>
      <c r="L26" s="275">
        <v>0.22029667399392172</v>
      </c>
      <c r="M26" s="275">
        <v>0.19371630216677399</v>
      </c>
      <c r="N26" s="4"/>
      <c r="O26" s="6" t="s">
        <v>167</v>
      </c>
      <c r="P26" s="279">
        <v>7.7737319735037334</v>
      </c>
      <c r="Q26" s="279">
        <v>7.5057203238566643</v>
      </c>
    </row>
    <row r="27" spans="1:17" x14ac:dyDescent="0.2">
      <c r="K27" s="6" t="s">
        <v>22</v>
      </c>
      <c r="L27" s="275">
        <v>0.62919476482704662</v>
      </c>
      <c r="M27" s="275">
        <v>0.58462979620295608</v>
      </c>
      <c r="N27" s="4"/>
      <c r="O27" s="6" t="s">
        <v>22</v>
      </c>
      <c r="P27" s="279">
        <v>7.1668070154982404</v>
      </c>
      <c r="Q27" s="279">
        <v>6.8906991303079907</v>
      </c>
    </row>
    <row r="28" spans="1:17" x14ac:dyDescent="0.2">
      <c r="K28" s="6" t="s">
        <v>23</v>
      </c>
      <c r="L28" s="275">
        <v>1.4400557793946231</v>
      </c>
      <c r="M28" s="275">
        <v>1.3405363976517302</v>
      </c>
      <c r="N28" s="4"/>
      <c r="O28" s="6" t="s">
        <v>23</v>
      </c>
      <c r="P28" s="279">
        <v>6.3510788452637694</v>
      </c>
      <c r="Q28" s="279">
        <v>6.1278152675025801</v>
      </c>
    </row>
    <row r="29" spans="1:17" x14ac:dyDescent="0.2">
      <c r="K29" s="6" t="s">
        <v>24</v>
      </c>
      <c r="L29" s="275">
        <v>2.3572276363481528</v>
      </c>
      <c r="M29" s="275">
        <v>2.0014902891693236</v>
      </c>
      <c r="N29" s="4"/>
      <c r="O29" s="6" t="s">
        <v>24</v>
      </c>
      <c r="P29" s="279">
        <v>5.8356657915007206</v>
      </c>
      <c r="Q29" s="279">
        <v>5.5932253308185818</v>
      </c>
    </row>
    <row r="30" spans="1:17" x14ac:dyDescent="0.2">
      <c r="K30" s="6" t="s">
        <v>25</v>
      </c>
      <c r="L30" s="275">
        <v>4.2903030077228914</v>
      </c>
      <c r="M30" s="275">
        <v>3.191225390269476</v>
      </c>
      <c r="N30" s="4"/>
      <c r="O30" s="6" t="s">
        <v>25</v>
      </c>
      <c r="P30" s="279">
        <v>4.7605563233349804</v>
      </c>
      <c r="Q30" s="279">
        <v>4.5415415341108014</v>
      </c>
    </row>
    <row r="31" spans="1:17" x14ac:dyDescent="0.2">
      <c r="K31" s="6" t="s">
        <v>26</v>
      </c>
      <c r="L31" s="275">
        <v>5.76465672785723</v>
      </c>
      <c r="M31" s="275">
        <v>4.6696295034675837</v>
      </c>
      <c r="N31" s="4"/>
      <c r="O31" s="6" t="s">
        <v>26</v>
      </c>
      <c r="P31" s="279">
        <v>3.5351097494065722</v>
      </c>
      <c r="Q31" s="279">
        <v>3.4380424334477668</v>
      </c>
    </row>
    <row r="32" spans="1:17" x14ac:dyDescent="0.2">
      <c r="K32" s="6" t="s">
        <v>27</v>
      </c>
      <c r="L32" s="275">
        <v>6.6019011831831511</v>
      </c>
      <c r="M32" s="275">
        <v>5.5473885343538267</v>
      </c>
      <c r="N32" s="4"/>
      <c r="O32" s="6" t="s">
        <v>27</v>
      </c>
      <c r="P32" s="279">
        <v>2.9185344890279561</v>
      </c>
      <c r="Q32" s="279">
        <v>2.9075051409436017</v>
      </c>
    </row>
    <row r="33" spans="1:17" x14ac:dyDescent="0.2">
      <c r="K33" s="6" t="s">
        <v>28</v>
      </c>
      <c r="L33" s="275">
        <v>6.5540096762346778</v>
      </c>
      <c r="M33" s="275">
        <v>6.0036512084648423</v>
      </c>
      <c r="N33" s="4"/>
      <c r="O33" s="6" t="s">
        <v>28</v>
      </c>
      <c r="P33" s="279">
        <v>2.3811472320500604</v>
      </c>
      <c r="Q33" s="279">
        <v>2.4081366955976575</v>
      </c>
    </row>
    <row r="34" spans="1:17" x14ac:dyDescent="0.2">
      <c r="K34" s="6" t="s">
        <v>29</v>
      </c>
      <c r="L34" s="275">
        <v>6.1539894508816655</v>
      </c>
      <c r="M34" s="275">
        <v>5.7098247313487649</v>
      </c>
      <c r="N34" s="4"/>
      <c r="O34" s="6" t="s">
        <v>29</v>
      </c>
      <c r="P34" s="279">
        <v>2.0521497753483238</v>
      </c>
      <c r="Q34" s="279">
        <v>2.0955942416603492</v>
      </c>
    </row>
    <row r="35" spans="1:17" x14ac:dyDescent="0.2">
      <c r="K35" s="6" t="s">
        <v>30</v>
      </c>
      <c r="L35" s="275">
        <v>5.249304088182539</v>
      </c>
      <c r="M35" s="275">
        <v>4.8809418627550123</v>
      </c>
      <c r="N35" s="4"/>
      <c r="O35" s="6" t="s">
        <v>30</v>
      </c>
      <c r="P35" s="279">
        <v>1.845422675699929</v>
      </c>
      <c r="Q35" s="279">
        <v>1.9424356747598241</v>
      </c>
    </row>
    <row r="36" spans="1:17" x14ac:dyDescent="0.2">
      <c r="K36" s="6" t="s">
        <v>31</v>
      </c>
      <c r="L36" s="275">
        <v>3.9386479883757444</v>
      </c>
      <c r="M36" s="275">
        <v>3.9280562903509098</v>
      </c>
      <c r="N36" s="4"/>
      <c r="O36" s="6" t="s">
        <v>31</v>
      </c>
      <c r="P36" s="279">
        <v>1.6009061024372055</v>
      </c>
      <c r="Q36" s="279">
        <v>1.6597705328288623</v>
      </c>
    </row>
    <row r="37" spans="1:17" x14ac:dyDescent="0.2">
      <c r="K37" s="6" t="s">
        <v>32</v>
      </c>
      <c r="L37" s="275">
        <v>2.8813410473539385</v>
      </c>
      <c r="M37" s="275">
        <v>3.0726090173139666</v>
      </c>
      <c r="N37" s="4"/>
      <c r="O37" s="6" t="s">
        <v>32</v>
      </c>
      <c r="P37" s="279">
        <v>1.2213667712991196</v>
      </c>
      <c r="Q37" s="279">
        <v>1.3050359188599681</v>
      </c>
    </row>
    <row r="38" spans="1:17" x14ac:dyDescent="0.2">
      <c r="K38" s="6" t="s">
        <v>33</v>
      </c>
      <c r="L38" s="275">
        <v>2.0621663482060644</v>
      </c>
      <c r="M38" s="275">
        <v>2.2012901646237286</v>
      </c>
      <c r="N38" s="4"/>
      <c r="O38" s="6" t="s">
        <v>33</v>
      </c>
      <c r="P38" s="279">
        <v>0.98768340176357328</v>
      </c>
      <c r="Q38" s="279">
        <v>1.11841512462499</v>
      </c>
    </row>
    <row r="39" spans="1:17" x14ac:dyDescent="0.2">
      <c r="K39" s="6" t="s">
        <v>34</v>
      </c>
      <c r="L39" s="275">
        <v>1.3347136249687306</v>
      </c>
      <c r="M39" s="275">
        <v>1.6695230542412034</v>
      </c>
      <c r="N39" s="4"/>
      <c r="O39" s="6" t="s">
        <v>34</v>
      </c>
      <c r="P39" s="279">
        <v>0.60502386654362084</v>
      </c>
      <c r="Q39" s="279">
        <v>0.72471115329321245</v>
      </c>
    </row>
    <row r="40" spans="1:17" x14ac:dyDescent="0.2">
      <c r="K40" s="6" t="s">
        <v>35</v>
      </c>
      <c r="L40" s="275">
        <v>0.95373184375382547</v>
      </c>
      <c r="M40" s="275">
        <v>1.2519759637646832</v>
      </c>
      <c r="N40" s="4"/>
      <c r="O40" s="6" t="s">
        <v>35</v>
      </c>
      <c r="P40" s="279">
        <v>0.4538176903983836</v>
      </c>
      <c r="Q40" s="279">
        <v>0.53306906351450012</v>
      </c>
    </row>
    <row r="41" spans="1:17" x14ac:dyDescent="0.2">
      <c r="K41" s="6" t="s">
        <v>36</v>
      </c>
      <c r="L41" s="275">
        <v>0.57574660826152446</v>
      </c>
      <c r="M41" s="275">
        <v>0.88417259677565296</v>
      </c>
      <c r="N41" s="4"/>
      <c r="O41" s="6" t="s">
        <v>36</v>
      </c>
      <c r="P41" s="279">
        <v>0.31425645385848844</v>
      </c>
      <c r="Q41" s="279">
        <v>0.42048220249472684</v>
      </c>
    </row>
    <row r="42" spans="1:17" x14ac:dyDescent="0.2">
      <c r="K42" s="6" t="s">
        <v>37</v>
      </c>
      <c r="L42" s="275">
        <v>0.38876321966330107</v>
      </c>
      <c r="M42" s="275">
        <v>0.61011906345970635</v>
      </c>
      <c r="N42" s="4"/>
      <c r="O42" s="6" t="s">
        <v>37</v>
      </c>
      <c r="P42" s="279">
        <v>0.22213197570055068</v>
      </c>
      <c r="Q42" s="279">
        <v>0.32792620675099909</v>
      </c>
    </row>
    <row r="43" spans="1:17" x14ac:dyDescent="0.2">
      <c r="K43" s="6" t="s">
        <v>38</v>
      </c>
      <c r="L43" s="275">
        <v>0.17630653119228457</v>
      </c>
      <c r="M43" s="275">
        <v>0.36036256606505113</v>
      </c>
      <c r="N43" s="4"/>
      <c r="O43" s="6" t="s">
        <v>38</v>
      </c>
      <c r="P43" s="279">
        <v>0.10142473829363703</v>
      </c>
      <c r="Q43" s="279">
        <v>0.19038676589277759</v>
      </c>
    </row>
    <row r="44" spans="1:17" ht="12.75" customHeight="1" thickBot="1" x14ac:dyDescent="0.25">
      <c r="A44" s="486" t="s">
        <v>352</v>
      </c>
      <c r="B44" s="486"/>
      <c r="C44" s="486"/>
      <c r="D44" s="486"/>
      <c r="E44" s="486"/>
      <c r="F44" s="486"/>
      <c r="G44" s="486"/>
      <c r="H44" s="486"/>
      <c r="I44" s="486"/>
      <c r="J44" s="355"/>
      <c r="K44" s="355" t="s">
        <v>92</v>
      </c>
      <c r="L44" s="276">
        <v>0.10735404480447938</v>
      </c>
      <c r="M44" s="276">
        <v>0.21914702234901509</v>
      </c>
      <c r="N44" s="4"/>
      <c r="O44" s="6" t="s">
        <v>92</v>
      </c>
      <c r="P44" s="281">
        <v>4.3706997990093685E-2</v>
      </c>
      <c r="Q44" s="281">
        <v>9.8965389815183144E-2</v>
      </c>
    </row>
    <row r="45" spans="1:17" ht="17.25" customHeight="1" x14ac:dyDescent="0.2">
      <c r="A45" s="483" t="s">
        <v>250</v>
      </c>
      <c r="B45" s="483"/>
      <c r="C45" s="483"/>
      <c r="D45" s="483"/>
      <c r="E45" s="483"/>
      <c r="F45" s="483"/>
      <c r="G45" s="483"/>
      <c r="H45" s="483"/>
      <c r="I45" s="483"/>
    </row>
  </sheetData>
  <mergeCells count="15">
    <mergeCell ref="A45:I45"/>
    <mergeCell ref="A24:I24"/>
    <mergeCell ref="B25:D25"/>
    <mergeCell ref="G25:I25"/>
    <mergeCell ref="A44:I44"/>
    <mergeCell ref="A5:I5"/>
    <mergeCell ref="B6:D6"/>
    <mergeCell ref="E6:F6"/>
    <mergeCell ref="G6:I6"/>
    <mergeCell ref="A23:I23"/>
    <mergeCell ref="A1:E1"/>
    <mergeCell ref="F1:I1"/>
    <mergeCell ref="A2:I2"/>
    <mergeCell ref="A3:I3"/>
    <mergeCell ref="A4:I4"/>
  </mergeCells>
  <pageMargins left="1.05" right="1.05" top="0.5" bottom="0.25" header="0" footer="0"/>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view="pageLayout" zoomScale="220" zoomScaleNormal="170" zoomScaleSheetLayoutView="100" zoomScalePageLayoutView="220" workbookViewId="0">
      <selection activeCell="B14" sqref="B7:B14"/>
    </sheetView>
  </sheetViews>
  <sheetFormatPr defaultColWidth="5.28515625" defaultRowHeight="12.75" x14ac:dyDescent="0.2"/>
  <cols>
    <col min="1" max="1" width="14.140625" style="14" customWidth="1"/>
    <col min="2" max="4" width="13.5703125" style="14" customWidth="1"/>
    <col min="5" max="16384" width="5.28515625" style="14"/>
  </cols>
  <sheetData>
    <row r="1" spans="1:5" ht="10.5" customHeight="1" x14ac:dyDescent="0.2">
      <c r="A1" s="214" t="s">
        <v>270</v>
      </c>
      <c r="B1" s="13"/>
      <c r="C1" s="13"/>
      <c r="D1" s="13"/>
    </row>
    <row r="2" spans="1:5" ht="12.75" customHeight="1" x14ac:dyDescent="0.2">
      <c r="A2" s="432" t="s">
        <v>338</v>
      </c>
      <c r="B2" s="432"/>
      <c r="C2" s="432"/>
      <c r="D2" s="432"/>
    </row>
    <row r="3" spans="1:5" ht="18" customHeight="1" x14ac:dyDescent="0.2">
      <c r="A3" s="433" t="s">
        <v>367</v>
      </c>
      <c r="B3" s="433"/>
      <c r="C3" s="433"/>
      <c r="D3" s="433"/>
    </row>
    <row r="4" spans="1:5" ht="7.5" customHeight="1" x14ac:dyDescent="0.2">
      <c r="A4" s="15"/>
      <c r="B4" s="15"/>
      <c r="C4" s="15"/>
      <c r="D4" s="15"/>
    </row>
    <row r="5" spans="1:5" ht="18" customHeight="1" x14ac:dyDescent="0.2">
      <c r="A5" s="434" t="s">
        <v>368</v>
      </c>
      <c r="B5" s="435"/>
      <c r="C5" s="435"/>
      <c r="D5" s="435"/>
    </row>
    <row r="6" spans="1:5" ht="18.75" customHeight="1" x14ac:dyDescent="0.2">
      <c r="A6" s="18"/>
      <c r="B6" s="19" t="s">
        <v>191</v>
      </c>
      <c r="C6" s="19" t="s">
        <v>144</v>
      </c>
      <c r="D6" s="19" t="s">
        <v>192</v>
      </c>
      <c r="E6" s="17"/>
    </row>
    <row r="7" spans="1:5" ht="9.1999999999999993" customHeight="1" x14ac:dyDescent="0.2">
      <c r="A7" s="20" t="s">
        <v>21</v>
      </c>
      <c r="B7" s="76">
        <v>932296</v>
      </c>
      <c r="C7" s="79">
        <v>7.7369842296132338</v>
      </c>
      <c r="D7" s="82">
        <v>23.126871639978329</v>
      </c>
      <c r="E7" s="16"/>
    </row>
    <row r="8" spans="1:5" ht="9.1999999999999993" customHeight="1" x14ac:dyDescent="0.2">
      <c r="A8" s="104" t="s">
        <v>84</v>
      </c>
      <c r="B8" s="88">
        <v>482794</v>
      </c>
      <c r="C8" s="89">
        <v>6.9428072672595542</v>
      </c>
      <c r="D8" s="90">
        <v>11.976362514214046</v>
      </c>
      <c r="E8" s="16"/>
    </row>
    <row r="9" spans="1:5" ht="9.1999999999999993" customHeight="1" x14ac:dyDescent="0.2">
      <c r="A9" s="104" t="s">
        <v>85</v>
      </c>
      <c r="B9" s="88">
        <v>449502</v>
      </c>
      <c r="C9" s="89">
        <v>8.820700197606353</v>
      </c>
      <c r="D9" s="90">
        <v>11.150509125764284</v>
      </c>
      <c r="E9" s="16"/>
    </row>
    <row r="10" spans="1:5" ht="9.1999999999999993" customHeight="1" x14ac:dyDescent="0.2">
      <c r="A10" s="20" t="s">
        <v>68</v>
      </c>
      <c r="B10" s="76">
        <v>2167302</v>
      </c>
      <c r="C10" s="79">
        <v>5.9870270610721503</v>
      </c>
      <c r="D10" s="82">
        <v>53.762876982276353</v>
      </c>
      <c r="E10" s="16"/>
    </row>
    <row r="11" spans="1:5" ht="9.1999999999999993" customHeight="1" x14ac:dyDescent="0.2">
      <c r="A11" s="20" t="s">
        <v>69</v>
      </c>
      <c r="B11" s="76">
        <v>556417</v>
      </c>
      <c r="C11" s="79">
        <v>6.4164474678063073</v>
      </c>
      <c r="D11" s="82">
        <v>13.802681270006332</v>
      </c>
      <c r="E11" s="16"/>
    </row>
    <row r="12" spans="1:5" ht="9.1999999999999993" customHeight="1" x14ac:dyDescent="0.2">
      <c r="A12" s="20" t="s">
        <v>70</v>
      </c>
      <c r="B12" s="76">
        <v>236655</v>
      </c>
      <c r="C12" s="79">
        <v>6.4336063944863273</v>
      </c>
      <c r="D12" s="82">
        <v>5.8705494906757849</v>
      </c>
      <c r="E12" s="16"/>
    </row>
    <row r="13" spans="1:5" ht="9.1999999999999993" customHeight="1" thickBot="1" x14ac:dyDescent="0.25">
      <c r="A13" s="34" t="s">
        <v>71</v>
      </c>
      <c r="B13" s="77">
        <v>138554</v>
      </c>
      <c r="C13" s="80">
        <v>6.888220166117895</v>
      </c>
      <c r="D13" s="83">
        <v>3.4370206170632045</v>
      </c>
      <c r="E13" s="16"/>
    </row>
    <row r="14" spans="1:5" ht="9.1999999999999993" customHeight="1" x14ac:dyDescent="0.2">
      <c r="A14" s="40" t="s">
        <v>0</v>
      </c>
      <c r="B14" s="78">
        <v>4031224</v>
      </c>
      <c r="C14" s="81">
        <v>6.4384778214270559</v>
      </c>
      <c r="D14" s="84">
        <v>100</v>
      </c>
      <c r="E14" s="16"/>
    </row>
    <row r="15" spans="1:5" ht="21" customHeight="1" x14ac:dyDescent="0.2">
      <c r="A15" s="439" t="s">
        <v>279</v>
      </c>
      <c r="B15" s="440"/>
      <c r="C15" s="440"/>
      <c r="D15" s="440"/>
    </row>
    <row r="16" spans="1:5" ht="10.5" customHeight="1" x14ac:dyDescent="0.2">
      <c r="A16" s="436" t="s">
        <v>352</v>
      </c>
      <c r="B16" s="437"/>
      <c r="C16" s="437"/>
      <c r="D16" s="437"/>
    </row>
    <row r="17" spans="1:4" ht="18" customHeight="1" x14ac:dyDescent="0.2">
      <c r="A17" s="431" t="s">
        <v>250</v>
      </c>
      <c r="B17" s="431"/>
      <c r="C17" s="431"/>
      <c r="D17" s="431"/>
    </row>
    <row r="23" spans="1:4" ht="13.5" customHeight="1" x14ac:dyDescent="0.2"/>
  </sheetData>
  <mergeCells count="6">
    <mergeCell ref="A17:D17"/>
    <mergeCell ref="A2:D2"/>
    <mergeCell ref="A3:D3"/>
    <mergeCell ref="A5:D5"/>
    <mergeCell ref="A15:D15"/>
    <mergeCell ref="A16:D16"/>
  </mergeCells>
  <pageMargins left="1.05" right="1.05" top="0.5" bottom="0.25" header="0" footer="0"/>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view="pageLayout" zoomScale="205" zoomScaleNormal="170" zoomScaleSheetLayoutView="100" zoomScalePageLayoutView="205" workbookViewId="0">
      <selection activeCell="A9" sqref="A9"/>
    </sheetView>
  </sheetViews>
  <sheetFormatPr defaultColWidth="5.28515625" defaultRowHeight="12.75" x14ac:dyDescent="0.2"/>
  <cols>
    <col min="1" max="1" width="14.140625" style="14" customWidth="1"/>
    <col min="2" max="4" width="13.5703125" style="14" customWidth="1"/>
    <col min="5" max="16384" width="5.28515625" style="14"/>
  </cols>
  <sheetData>
    <row r="1" spans="1:5" ht="11.25" customHeight="1" x14ac:dyDescent="0.2">
      <c r="A1" s="214" t="s">
        <v>271</v>
      </c>
      <c r="B1" s="13"/>
      <c r="C1" s="13"/>
      <c r="D1" s="13"/>
    </row>
    <row r="2" spans="1:5" ht="13.5" customHeight="1" x14ac:dyDescent="0.2">
      <c r="A2" s="432" t="s">
        <v>338</v>
      </c>
      <c r="B2" s="432"/>
      <c r="C2" s="432"/>
      <c r="D2" s="432"/>
    </row>
    <row r="3" spans="1:5" ht="37.5" customHeight="1" x14ac:dyDescent="0.2">
      <c r="A3" s="433" t="s">
        <v>369</v>
      </c>
      <c r="B3" s="433"/>
      <c r="C3" s="433"/>
      <c r="D3" s="433"/>
    </row>
    <row r="4" spans="1:5" ht="7.5" customHeight="1" x14ac:dyDescent="0.2">
      <c r="A4" s="15"/>
      <c r="B4" s="15"/>
      <c r="C4" s="15"/>
      <c r="D4" s="15"/>
    </row>
    <row r="5" spans="1:5" ht="19.5" customHeight="1" x14ac:dyDescent="0.2">
      <c r="A5" s="434" t="s">
        <v>370</v>
      </c>
      <c r="B5" s="435"/>
      <c r="C5" s="435"/>
      <c r="D5" s="435"/>
    </row>
    <row r="6" spans="1:5" ht="9.75" customHeight="1" x14ac:dyDescent="0.2">
      <c r="A6" s="73"/>
      <c r="B6" s="487" t="s">
        <v>320</v>
      </c>
      <c r="C6" s="487"/>
      <c r="D6" s="488" t="s">
        <v>272</v>
      </c>
    </row>
    <row r="7" spans="1:5" ht="9.75" customHeight="1" x14ac:dyDescent="0.2">
      <c r="A7" s="18"/>
      <c r="B7" s="19" t="s">
        <v>91</v>
      </c>
      <c r="C7" s="19" t="s">
        <v>93</v>
      </c>
      <c r="D7" s="488"/>
      <c r="E7" s="17"/>
    </row>
    <row r="8" spans="1:5" ht="9.75" customHeight="1" x14ac:dyDescent="0.2">
      <c r="A8" s="20" t="s">
        <v>21</v>
      </c>
      <c r="B8" s="76">
        <v>932296</v>
      </c>
      <c r="C8" s="76">
        <v>434967</v>
      </c>
      <c r="D8" s="85">
        <f>(C8/B8)*100</f>
        <v>46.655461355620965</v>
      </c>
      <c r="E8" s="16"/>
    </row>
    <row r="9" spans="1:5" ht="9.75" customHeight="1" x14ac:dyDescent="0.2">
      <c r="A9" s="104" t="s">
        <v>84</v>
      </c>
      <c r="B9" s="88">
        <v>482794</v>
      </c>
      <c r="C9" s="88">
        <v>269027</v>
      </c>
      <c r="D9" s="120">
        <f t="shared" ref="D9:D15" si="0">(C9/B9)*100</f>
        <v>55.722937733277547</v>
      </c>
      <c r="E9" s="16"/>
    </row>
    <row r="10" spans="1:5" ht="9.75" customHeight="1" x14ac:dyDescent="0.2">
      <c r="A10" s="104" t="s">
        <v>85</v>
      </c>
      <c r="B10" s="88">
        <v>449502</v>
      </c>
      <c r="C10" s="88">
        <v>165940</v>
      </c>
      <c r="D10" s="120">
        <f t="shared" si="0"/>
        <v>36.91640971564086</v>
      </c>
      <c r="E10" s="16"/>
    </row>
    <row r="11" spans="1:5" ht="9.75" customHeight="1" x14ac:dyDescent="0.2">
      <c r="A11" s="20" t="s">
        <v>68</v>
      </c>
      <c r="B11" s="76">
        <v>2167302</v>
      </c>
      <c r="C11" s="76">
        <v>609480</v>
      </c>
      <c r="D11" s="85">
        <f t="shared" si="0"/>
        <v>28.121600035435762</v>
      </c>
      <c r="E11" s="16"/>
    </row>
    <row r="12" spans="1:5" ht="9.75" customHeight="1" x14ac:dyDescent="0.2">
      <c r="A12" s="20" t="s">
        <v>69</v>
      </c>
      <c r="B12" s="76">
        <v>556417</v>
      </c>
      <c r="C12" s="76">
        <v>401107</v>
      </c>
      <c r="D12" s="85">
        <f t="shared" si="0"/>
        <v>72.087481151726124</v>
      </c>
      <c r="E12" s="16"/>
    </row>
    <row r="13" spans="1:5" ht="9.75" customHeight="1" x14ac:dyDescent="0.2">
      <c r="A13" s="20" t="s">
        <v>70</v>
      </c>
      <c r="B13" s="76">
        <v>236655</v>
      </c>
      <c r="C13" s="76">
        <v>27053</v>
      </c>
      <c r="D13" s="85">
        <f t="shared" si="0"/>
        <v>11.431408590564324</v>
      </c>
      <c r="E13" s="16"/>
    </row>
    <row r="14" spans="1:5" ht="9.75" customHeight="1" thickBot="1" x14ac:dyDescent="0.25">
      <c r="A14" s="34" t="s">
        <v>71</v>
      </c>
      <c r="B14" s="77">
        <v>138554</v>
      </c>
      <c r="C14" s="77">
        <v>71592</v>
      </c>
      <c r="D14" s="86">
        <f t="shared" si="0"/>
        <v>51.670828702166659</v>
      </c>
      <c r="E14" s="16"/>
    </row>
    <row r="15" spans="1:5" ht="9.75" customHeight="1" x14ac:dyDescent="0.2">
      <c r="A15" s="40" t="s">
        <v>0</v>
      </c>
      <c r="B15" s="78">
        <v>4031224</v>
      </c>
      <c r="C15" s="78">
        <v>1544199</v>
      </c>
      <c r="D15" s="87">
        <f t="shared" si="0"/>
        <v>38.305958686493234</v>
      </c>
      <c r="E15" s="16"/>
    </row>
    <row r="16" spans="1:5" ht="27.75" customHeight="1" x14ac:dyDescent="0.2">
      <c r="A16" s="439" t="s">
        <v>463</v>
      </c>
      <c r="B16" s="440"/>
      <c r="C16" s="440"/>
      <c r="D16" s="440"/>
    </row>
    <row r="17" spans="1:4" ht="11.25" customHeight="1" x14ac:dyDescent="0.2">
      <c r="A17" s="436" t="s">
        <v>352</v>
      </c>
      <c r="B17" s="437"/>
      <c r="C17" s="437"/>
      <c r="D17" s="437"/>
    </row>
    <row r="18" spans="1:4" ht="19.5" customHeight="1" x14ac:dyDescent="0.2">
      <c r="A18" s="431" t="s">
        <v>250</v>
      </c>
      <c r="B18" s="431"/>
      <c r="C18" s="431"/>
      <c r="D18" s="431"/>
    </row>
    <row r="24" spans="1:4" ht="13.5" customHeight="1" x14ac:dyDescent="0.2"/>
  </sheetData>
  <mergeCells count="8">
    <mergeCell ref="A18:D18"/>
    <mergeCell ref="B6:C6"/>
    <mergeCell ref="D6:D7"/>
    <mergeCell ref="A2:D2"/>
    <mergeCell ref="A3:D3"/>
    <mergeCell ref="A5:D5"/>
    <mergeCell ref="A16:D16"/>
    <mergeCell ref="A17:D17"/>
  </mergeCells>
  <pageMargins left="1.05" right="1.05" top="0.5" bottom="0.25" header="0" footer="0"/>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view="pageLayout" zoomScale="160" zoomScaleNormal="100" zoomScalePageLayoutView="160" workbookViewId="0">
      <selection activeCell="C63" sqref="C63"/>
    </sheetView>
  </sheetViews>
  <sheetFormatPr defaultRowHeight="12.75" x14ac:dyDescent="0.2"/>
  <cols>
    <col min="1" max="1" width="11.28515625" customWidth="1"/>
    <col min="2" max="2" width="9.140625" customWidth="1"/>
    <col min="3" max="3" width="9.7109375" customWidth="1"/>
    <col min="4" max="4" width="9" customWidth="1"/>
  </cols>
  <sheetData>
    <row r="1" spans="1:6" ht="10.5" customHeight="1" x14ac:dyDescent="0.2">
      <c r="A1" s="442" t="s">
        <v>274</v>
      </c>
      <c r="B1" s="442"/>
      <c r="C1" s="442"/>
      <c r="D1" s="442"/>
    </row>
    <row r="2" spans="1:6" ht="21.75" customHeight="1" x14ac:dyDescent="0.2">
      <c r="A2" s="456" t="s">
        <v>371</v>
      </c>
      <c r="B2" s="456"/>
      <c r="C2" s="456"/>
      <c r="D2" s="456"/>
    </row>
    <row r="3" spans="1:6" ht="18" customHeight="1" x14ac:dyDescent="0.2">
      <c r="A3" s="490" t="s">
        <v>372</v>
      </c>
      <c r="B3" s="490"/>
      <c r="C3" s="490"/>
      <c r="D3" s="490"/>
      <c r="E3" s="4"/>
    </row>
    <row r="4" spans="1:6" ht="7.5" customHeight="1" x14ac:dyDescent="0.2">
      <c r="A4" s="491"/>
      <c r="B4" s="491"/>
      <c r="C4" s="491"/>
      <c r="D4" s="491"/>
      <c r="E4" s="4"/>
    </row>
    <row r="5" spans="1:6" ht="18" customHeight="1" x14ac:dyDescent="0.2">
      <c r="A5" s="448" t="s">
        <v>373</v>
      </c>
      <c r="B5" s="448"/>
      <c r="C5" s="448"/>
      <c r="D5" s="448"/>
      <c r="E5" s="4"/>
    </row>
    <row r="6" spans="1:6" ht="18" customHeight="1" x14ac:dyDescent="0.2">
      <c r="A6" s="434" t="s">
        <v>363</v>
      </c>
      <c r="B6" s="435"/>
      <c r="C6" s="435"/>
      <c r="D6" s="435"/>
      <c r="E6" s="4"/>
      <c r="F6" s="4"/>
    </row>
    <row r="7" spans="1:6" ht="18.75" customHeight="1" x14ac:dyDescent="0.2">
      <c r="A7" s="31"/>
      <c r="B7" s="354" t="s">
        <v>94</v>
      </c>
      <c r="C7" s="354" t="s">
        <v>95</v>
      </c>
      <c r="D7" s="354" t="s">
        <v>273</v>
      </c>
      <c r="E7" s="4"/>
      <c r="F7" s="4"/>
    </row>
    <row r="8" spans="1:6" ht="9.1999999999999993" customHeight="1" x14ac:dyDescent="0.2">
      <c r="A8" s="93" t="s">
        <v>197</v>
      </c>
      <c r="B8" s="94">
        <v>14358393</v>
      </c>
      <c r="C8" s="94">
        <v>37691912</v>
      </c>
      <c r="D8" s="95">
        <f>(B8/C8)*100</f>
        <v>38.094095624546718</v>
      </c>
      <c r="E8" s="364"/>
      <c r="F8" s="364"/>
    </row>
    <row r="9" spans="1:6" ht="9.1999999999999993" customHeight="1" x14ac:dyDescent="0.2">
      <c r="A9" s="93" t="s">
        <v>198</v>
      </c>
      <c r="B9" s="94">
        <v>9794237</v>
      </c>
      <c r="C9" s="94">
        <v>25674681</v>
      </c>
      <c r="D9" s="95">
        <f t="shared" ref="D9:D63" si="0">(B9/C9)*100</f>
        <v>38.147453516559757</v>
      </c>
      <c r="E9" s="364"/>
      <c r="F9" s="364"/>
    </row>
    <row r="10" spans="1:6" ht="9.1999999999999993" customHeight="1" x14ac:dyDescent="0.2">
      <c r="A10" s="93" t="s">
        <v>199</v>
      </c>
      <c r="B10" s="94">
        <v>4353748</v>
      </c>
      <c r="C10" s="94">
        <v>19057542</v>
      </c>
      <c r="D10" s="95">
        <f t="shared" si="0"/>
        <v>22.845275639429261</v>
      </c>
      <c r="E10" s="364"/>
      <c r="F10" s="364"/>
    </row>
    <row r="11" spans="1:6" ht="9.1999999999999993" customHeight="1" x14ac:dyDescent="0.2">
      <c r="A11" s="93" t="s">
        <v>200</v>
      </c>
      <c r="B11" s="94">
        <v>3497332</v>
      </c>
      <c r="C11" s="94">
        <v>19465197</v>
      </c>
      <c r="D11" s="95">
        <f t="shared" si="0"/>
        <v>17.967103030090062</v>
      </c>
      <c r="E11" s="364"/>
      <c r="F11" s="364"/>
    </row>
    <row r="12" spans="1:6" ht="9.1999999999999993" customHeight="1" x14ac:dyDescent="0.2">
      <c r="A12" s="93" t="s">
        <v>201</v>
      </c>
      <c r="B12" s="94">
        <v>2077841</v>
      </c>
      <c r="C12" s="94">
        <v>12869259</v>
      </c>
      <c r="D12" s="95">
        <f t="shared" si="0"/>
        <v>16.145770319798523</v>
      </c>
      <c r="E12" s="364"/>
      <c r="F12" s="364"/>
    </row>
    <row r="13" spans="1:6" ht="9.1999999999999993" customHeight="1" x14ac:dyDescent="0.2">
      <c r="A13" s="93" t="s">
        <v>202</v>
      </c>
      <c r="B13" s="94">
        <v>1949762</v>
      </c>
      <c r="C13" s="94">
        <v>6482505</v>
      </c>
      <c r="D13" s="95">
        <f t="shared" si="0"/>
        <v>30.077292651528996</v>
      </c>
      <c r="E13" s="364"/>
      <c r="F13" s="364"/>
    </row>
    <row r="14" spans="1:6" ht="9.1999999999999993" customHeight="1" x14ac:dyDescent="0.2">
      <c r="A14" s="93" t="s">
        <v>203</v>
      </c>
      <c r="B14" s="94">
        <v>1599202</v>
      </c>
      <c r="C14" s="94">
        <v>8821155</v>
      </c>
      <c r="D14" s="95">
        <f t="shared" si="0"/>
        <v>18.129167892413182</v>
      </c>
      <c r="E14" s="364"/>
      <c r="F14" s="364"/>
    </row>
    <row r="15" spans="1:6" ht="9.1999999999999993" customHeight="1" x14ac:dyDescent="0.2">
      <c r="A15" s="93" t="s">
        <v>204</v>
      </c>
      <c r="B15" s="94">
        <v>1070869</v>
      </c>
      <c r="C15" s="94">
        <v>5116796</v>
      </c>
      <c r="D15" s="95">
        <f t="shared" si="0"/>
        <v>20.928506823410586</v>
      </c>
      <c r="E15" s="364"/>
      <c r="F15" s="364"/>
    </row>
    <row r="16" spans="1:6" ht="9.1999999999999993" customHeight="1" x14ac:dyDescent="0.2">
      <c r="A16" s="93" t="s">
        <v>205</v>
      </c>
      <c r="B16" s="94">
        <v>972204</v>
      </c>
      <c r="C16" s="94">
        <v>2082224</v>
      </c>
      <c r="D16" s="95">
        <f t="shared" si="0"/>
        <v>46.690653839356386</v>
      </c>
      <c r="E16" s="364"/>
      <c r="F16" s="364"/>
    </row>
    <row r="17" spans="1:6" ht="9.1999999999999993" customHeight="1" x14ac:dyDescent="0.2">
      <c r="A17" s="93" t="s">
        <v>206</v>
      </c>
      <c r="B17" s="94">
        <v>879858</v>
      </c>
      <c r="C17" s="94">
        <v>9815210</v>
      </c>
      <c r="D17" s="95">
        <f t="shared" si="0"/>
        <v>8.9642300062861633</v>
      </c>
      <c r="E17" s="364"/>
      <c r="F17" s="364"/>
    </row>
    <row r="18" spans="1:6" ht="9.1999999999999993" customHeight="1" x14ac:dyDescent="0.2">
      <c r="A18" s="93"/>
      <c r="B18" s="93"/>
      <c r="C18" s="93"/>
      <c r="D18" s="95"/>
      <c r="E18" s="364"/>
      <c r="F18" s="364"/>
    </row>
    <row r="19" spans="1:6" ht="9.1999999999999993" customHeight="1" x14ac:dyDescent="0.2">
      <c r="A19" s="93" t="s">
        <v>207</v>
      </c>
      <c r="B19" s="94">
        <v>828210</v>
      </c>
      <c r="C19" s="94">
        <v>9656401</v>
      </c>
      <c r="D19" s="95">
        <f t="shared" si="0"/>
        <v>8.5767979188105379</v>
      </c>
      <c r="E19" s="364"/>
      <c r="F19" s="364"/>
    </row>
    <row r="20" spans="1:6" ht="9.1999999999999993" customHeight="1" x14ac:dyDescent="0.2">
      <c r="A20" s="93" t="s">
        <v>208</v>
      </c>
      <c r="B20" s="94">
        <v>789769</v>
      </c>
      <c r="C20" s="94">
        <v>6830038</v>
      </c>
      <c r="D20" s="95">
        <f t="shared" si="0"/>
        <v>11.563171390847312</v>
      </c>
      <c r="E20" s="364"/>
      <c r="F20" s="364"/>
    </row>
    <row r="21" spans="1:6" ht="9.1999999999999993" customHeight="1" x14ac:dyDescent="0.2">
      <c r="A21" s="93" t="s">
        <v>210</v>
      </c>
      <c r="B21" s="94">
        <v>750469</v>
      </c>
      <c r="C21" s="94">
        <v>12742886</v>
      </c>
      <c r="D21" s="95">
        <f t="shared" si="0"/>
        <v>5.8893173806938242</v>
      </c>
      <c r="E21" s="364"/>
      <c r="F21" s="364"/>
    </row>
    <row r="22" spans="1:6" ht="9.1999999999999993" customHeight="1" x14ac:dyDescent="0.2">
      <c r="A22" s="93" t="s">
        <v>209</v>
      </c>
      <c r="B22" s="94">
        <v>738295</v>
      </c>
      <c r="C22" s="94">
        <v>2723322</v>
      </c>
      <c r="D22" s="95">
        <f t="shared" si="0"/>
        <v>27.110088340636914</v>
      </c>
      <c r="E22" s="364"/>
      <c r="F22" s="364"/>
    </row>
    <row r="23" spans="1:6" ht="9.1999999999999993" customHeight="1" x14ac:dyDescent="0.2">
      <c r="A23" s="93" t="s">
        <v>211</v>
      </c>
      <c r="B23" s="94">
        <v>649624</v>
      </c>
      <c r="C23" s="94">
        <v>6587536</v>
      </c>
      <c r="D23" s="95">
        <f t="shared" si="0"/>
        <v>9.861411004053716</v>
      </c>
      <c r="E23" s="364"/>
      <c r="F23" s="364"/>
    </row>
    <row r="24" spans="1:6" ht="9.1999999999999993" customHeight="1" x14ac:dyDescent="0.2">
      <c r="A24" s="93" t="s">
        <v>212</v>
      </c>
      <c r="B24" s="94">
        <v>648663</v>
      </c>
      <c r="C24" s="94">
        <v>8096604</v>
      </c>
      <c r="D24" s="95">
        <f t="shared" si="0"/>
        <v>8.0115440992297522</v>
      </c>
      <c r="E24" s="364"/>
      <c r="F24" s="364"/>
    </row>
    <row r="25" spans="1:6" ht="9.1999999999999993" customHeight="1" x14ac:dyDescent="0.2">
      <c r="A25" s="93" t="s">
        <v>213</v>
      </c>
      <c r="B25" s="94">
        <v>494366</v>
      </c>
      <c r="C25" s="94">
        <v>3580709</v>
      </c>
      <c r="D25" s="95">
        <f t="shared" si="0"/>
        <v>13.80637186657726</v>
      </c>
      <c r="E25" s="364"/>
      <c r="F25" s="364"/>
    </row>
    <row r="26" spans="1:6" ht="9.1999999999999993" customHeight="1" x14ac:dyDescent="0.2">
      <c r="A26" s="93" t="s">
        <v>214</v>
      </c>
      <c r="B26" s="94">
        <v>488943</v>
      </c>
      <c r="C26" s="94">
        <v>5828289</v>
      </c>
      <c r="D26" s="95">
        <f t="shared" si="0"/>
        <v>8.3891344440881372</v>
      </c>
      <c r="E26" s="364"/>
      <c r="F26" s="364"/>
    </row>
    <row r="27" spans="1:6" ht="9.1999999999999993" customHeight="1" x14ac:dyDescent="0.2">
      <c r="A27" s="93" t="s">
        <v>215</v>
      </c>
      <c r="B27" s="94">
        <v>466316</v>
      </c>
      <c r="C27" s="94">
        <v>3871859</v>
      </c>
      <c r="D27" s="95">
        <f t="shared" si="0"/>
        <v>12.043723699649187</v>
      </c>
      <c r="E27" s="364"/>
      <c r="F27" s="364"/>
    </row>
    <row r="28" spans="1:6" ht="9.1999999999999993" customHeight="1" x14ac:dyDescent="0.2">
      <c r="A28" s="93" t="s">
        <v>216</v>
      </c>
      <c r="B28" s="94">
        <v>447042</v>
      </c>
      <c r="C28" s="94">
        <v>9876187</v>
      </c>
      <c r="D28" s="95">
        <f t="shared" si="0"/>
        <v>4.5264635025642992</v>
      </c>
      <c r="E28" s="364"/>
      <c r="F28" s="364"/>
    </row>
    <row r="29" spans="1:6" ht="9.1999999999999993" customHeight="1" x14ac:dyDescent="0.2">
      <c r="A29" s="93"/>
      <c r="B29" s="93"/>
      <c r="C29" s="93"/>
      <c r="D29" s="95"/>
      <c r="E29" s="364"/>
      <c r="F29" s="364"/>
    </row>
    <row r="30" spans="1:6" ht="9.1999999999999993" customHeight="1" x14ac:dyDescent="0.2">
      <c r="A30" s="93" t="s">
        <v>217</v>
      </c>
      <c r="B30" s="94">
        <v>396637</v>
      </c>
      <c r="C30" s="94">
        <v>6516922</v>
      </c>
      <c r="D30" s="95">
        <f t="shared" si="0"/>
        <v>6.0862628093446576</v>
      </c>
      <c r="E30" s="364"/>
      <c r="F30" s="364"/>
    </row>
    <row r="31" spans="1:6" ht="9.1999999999999993" customHeight="1" x14ac:dyDescent="0.2">
      <c r="A31" s="93" t="s">
        <v>218</v>
      </c>
      <c r="B31" s="94">
        <v>372839</v>
      </c>
      <c r="C31" s="94">
        <v>2817222</v>
      </c>
      <c r="D31" s="95">
        <f t="shared" si="0"/>
        <v>13.234278306785905</v>
      </c>
      <c r="E31" s="364"/>
      <c r="F31" s="364"/>
    </row>
    <row r="32" spans="1:6" ht="9.1999999999999993" customHeight="1" x14ac:dyDescent="0.2">
      <c r="A32" s="93" t="s">
        <v>219</v>
      </c>
      <c r="B32" s="94">
        <v>362308</v>
      </c>
      <c r="C32" s="94">
        <v>11544951</v>
      </c>
      <c r="D32" s="95">
        <f t="shared" si="0"/>
        <v>3.1382376590424679</v>
      </c>
      <c r="E32" s="364"/>
      <c r="F32" s="364"/>
    </row>
    <row r="33" spans="1:6" ht="9.1999999999999993" customHeight="1" x14ac:dyDescent="0.2">
      <c r="A33" s="93" t="s">
        <v>221</v>
      </c>
      <c r="B33" s="94">
        <v>346891</v>
      </c>
      <c r="C33" s="94">
        <v>3791508</v>
      </c>
      <c r="D33" s="95">
        <f t="shared" si="0"/>
        <v>9.1491564833833934</v>
      </c>
      <c r="E33" s="364"/>
      <c r="F33" s="364"/>
    </row>
    <row r="34" spans="1:6" ht="9.1999999999999993" customHeight="1" x14ac:dyDescent="0.2">
      <c r="A34" s="93" t="s">
        <v>220</v>
      </c>
      <c r="B34" s="94">
        <v>343671</v>
      </c>
      <c r="C34" s="94">
        <v>5711767</v>
      </c>
      <c r="D34" s="95">
        <f t="shared" si="0"/>
        <v>6.0168945967158676</v>
      </c>
      <c r="E34" s="364"/>
      <c r="F34" s="364"/>
    </row>
    <row r="35" spans="1:6" ht="9.1999999999999993" customHeight="1" x14ac:dyDescent="0.2">
      <c r="A35" s="93" t="s">
        <v>222</v>
      </c>
      <c r="B35" s="94">
        <v>307298</v>
      </c>
      <c r="C35" s="94">
        <v>2871238</v>
      </c>
      <c r="D35" s="95">
        <f t="shared" si="0"/>
        <v>10.70263071190894</v>
      </c>
      <c r="E35" s="364"/>
      <c r="F35" s="364"/>
    </row>
    <row r="36" spans="1:6" ht="9.1999999999999993" customHeight="1" x14ac:dyDescent="0.2">
      <c r="A36" s="93" t="s">
        <v>223</v>
      </c>
      <c r="B36" s="94">
        <v>296266</v>
      </c>
      <c r="C36" s="94">
        <v>6403353</v>
      </c>
      <c r="D36" s="95">
        <f t="shared" si="0"/>
        <v>4.6267322760435041</v>
      </c>
      <c r="E36" s="364"/>
      <c r="F36" s="364"/>
    </row>
    <row r="37" spans="1:6" ht="9.1999999999999993" customHeight="1" x14ac:dyDescent="0.2">
      <c r="A37" s="93" t="s">
        <v>224</v>
      </c>
      <c r="B37" s="94">
        <v>256603</v>
      </c>
      <c r="C37" s="94">
        <v>5344861</v>
      </c>
      <c r="D37" s="95">
        <f t="shared" si="0"/>
        <v>4.8009293412868921</v>
      </c>
      <c r="E37" s="364"/>
      <c r="F37" s="364"/>
    </row>
    <row r="38" spans="1:6" ht="9.1999999999999993" customHeight="1" x14ac:dyDescent="0.2">
      <c r="A38" s="93" t="s">
        <v>225</v>
      </c>
      <c r="B38" s="94">
        <v>240884</v>
      </c>
      <c r="C38" s="94">
        <v>4679230</v>
      </c>
      <c r="D38" s="95">
        <f t="shared" si="0"/>
        <v>5.1479410073879679</v>
      </c>
      <c r="E38" s="364"/>
      <c r="F38" s="364"/>
    </row>
    <row r="39" spans="1:6" ht="9.1999999999999993" customHeight="1" x14ac:dyDescent="0.2">
      <c r="A39" s="93" t="s">
        <v>226</v>
      </c>
      <c r="B39" s="94">
        <v>214492</v>
      </c>
      <c r="C39" s="94">
        <v>6010688</v>
      </c>
      <c r="D39" s="95">
        <f t="shared" si="0"/>
        <v>3.5685099609229427</v>
      </c>
      <c r="E39" s="364"/>
      <c r="F39" s="364"/>
    </row>
    <row r="40" spans="1:6" ht="9.1999999999999993" customHeight="1" x14ac:dyDescent="0.2">
      <c r="A40" s="93"/>
      <c r="B40" s="93"/>
      <c r="C40" s="93"/>
      <c r="D40" s="95"/>
      <c r="E40" s="364"/>
      <c r="F40" s="364"/>
    </row>
    <row r="41" spans="1:6" ht="9.1999999999999993" customHeight="1" x14ac:dyDescent="0.2">
      <c r="A41" s="93" t="s">
        <v>227</v>
      </c>
      <c r="B41" s="94">
        <v>197132</v>
      </c>
      <c r="C41" s="94">
        <v>4574836</v>
      </c>
      <c r="D41" s="95">
        <f t="shared" si="0"/>
        <v>4.3090506413781826</v>
      </c>
      <c r="E41" s="364"/>
      <c r="F41" s="364"/>
    </row>
    <row r="42" spans="1:6" ht="9.1999999999999993" customHeight="1" x14ac:dyDescent="0.2">
      <c r="A42" s="93" t="s">
        <v>229</v>
      </c>
      <c r="B42" s="94">
        <v>190192</v>
      </c>
      <c r="C42" s="94">
        <v>2937979</v>
      </c>
      <c r="D42" s="95">
        <f t="shared" si="0"/>
        <v>6.4735656721848596</v>
      </c>
      <c r="E42" s="364"/>
      <c r="F42" s="364"/>
    </row>
    <row r="43" spans="1:6" ht="9.1999999999999993" customHeight="1" x14ac:dyDescent="0.2">
      <c r="A43" s="93" t="s">
        <v>228</v>
      </c>
      <c r="B43" s="94">
        <v>186209</v>
      </c>
      <c r="C43" s="94">
        <v>4802740</v>
      </c>
      <c r="D43" s="95">
        <f t="shared" si="0"/>
        <v>3.8771409653656037</v>
      </c>
      <c r="E43" s="364"/>
      <c r="F43" s="364"/>
    </row>
    <row r="44" spans="1:6" ht="9.1999999999999993" customHeight="1" x14ac:dyDescent="0.2">
      <c r="A44" s="93" t="s">
        <v>230</v>
      </c>
      <c r="B44" s="94">
        <v>181682</v>
      </c>
      <c r="C44" s="94">
        <v>1584985</v>
      </c>
      <c r="D44" s="95">
        <f t="shared" si="0"/>
        <v>11.462695230554232</v>
      </c>
      <c r="E44" s="364"/>
      <c r="F44" s="364"/>
    </row>
    <row r="45" spans="1:6" ht="9.1999999999999993" customHeight="1" x14ac:dyDescent="0.2">
      <c r="A45" s="93" t="s">
        <v>231</v>
      </c>
      <c r="B45" s="94">
        <v>173909</v>
      </c>
      <c r="C45" s="94">
        <v>1842641</v>
      </c>
      <c r="D45" s="95">
        <f t="shared" si="0"/>
        <v>9.4380294370959952</v>
      </c>
      <c r="E45" s="364"/>
      <c r="F45" s="364"/>
    </row>
    <row r="46" spans="1:6" ht="9.1999999999999993" customHeight="1" x14ac:dyDescent="0.2">
      <c r="A46" s="93" t="s">
        <v>232</v>
      </c>
      <c r="B46" s="94">
        <v>153605</v>
      </c>
      <c r="C46" s="94">
        <v>3062309</v>
      </c>
      <c r="D46" s="95">
        <f t="shared" si="0"/>
        <v>5.0159863031457634</v>
      </c>
      <c r="E46" s="364"/>
      <c r="F46" s="364"/>
    </row>
    <row r="47" spans="1:6" ht="9.1999999999999993" customHeight="1" x14ac:dyDescent="0.2">
      <c r="A47" s="93" t="s">
        <v>233</v>
      </c>
      <c r="B47" s="94">
        <v>134836</v>
      </c>
      <c r="C47" s="94">
        <v>1051302</v>
      </c>
      <c r="D47" s="95">
        <f t="shared" si="0"/>
        <v>12.825620040673375</v>
      </c>
      <c r="E47" s="364"/>
      <c r="F47" s="364"/>
    </row>
    <row r="48" spans="1:6" ht="9.1999999999999993" customHeight="1" x14ac:dyDescent="0.2">
      <c r="A48" s="93" t="s">
        <v>234</v>
      </c>
      <c r="B48" s="94">
        <v>132267</v>
      </c>
      <c r="C48" s="94">
        <v>4369356</v>
      </c>
      <c r="D48" s="95">
        <f t="shared" si="0"/>
        <v>3.0271509119421718</v>
      </c>
      <c r="E48" s="364"/>
      <c r="F48" s="364"/>
    </row>
    <row r="49" spans="1:6" ht="9.1999999999999993" customHeight="1" x14ac:dyDescent="0.2">
      <c r="A49" s="93" t="s">
        <v>235</v>
      </c>
      <c r="B49" s="94">
        <v>125503</v>
      </c>
      <c r="C49" s="94">
        <v>1374810</v>
      </c>
      <c r="D49" s="95">
        <f t="shared" si="0"/>
        <v>9.1287523366865244</v>
      </c>
      <c r="E49" s="364"/>
      <c r="F49" s="364"/>
    </row>
    <row r="50" spans="1:6" ht="9.1999999999999993" customHeight="1" x14ac:dyDescent="0.2">
      <c r="A50" s="93" t="s">
        <v>236</v>
      </c>
      <c r="B50" s="94">
        <v>81088</v>
      </c>
      <c r="C50" s="94">
        <v>2978512</v>
      </c>
      <c r="D50" s="95">
        <f t="shared" si="0"/>
        <v>2.722433214974457</v>
      </c>
      <c r="E50" s="364"/>
      <c r="F50" s="364"/>
    </row>
    <row r="51" spans="1:6" ht="9.1999999999999993" customHeight="1" x14ac:dyDescent="0.2">
      <c r="A51" s="94"/>
      <c r="B51" s="93"/>
      <c r="C51" s="93"/>
      <c r="D51" s="94"/>
      <c r="E51" s="364"/>
      <c r="F51" s="364"/>
    </row>
    <row r="52" spans="1:6" ht="9.1999999999999993" customHeight="1" x14ac:dyDescent="0.2">
      <c r="A52" s="93" t="s">
        <v>237</v>
      </c>
      <c r="B52" s="94">
        <v>76189</v>
      </c>
      <c r="C52" s="94">
        <v>907135</v>
      </c>
      <c r="D52" s="95">
        <f t="shared" si="0"/>
        <v>8.3988601476075768</v>
      </c>
      <c r="E52" s="364"/>
      <c r="F52" s="364"/>
    </row>
    <row r="53" spans="1:6" ht="9.1999999999999993" customHeight="1" x14ac:dyDescent="0.2">
      <c r="A53" s="93" t="s">
        <v>238</v>
      </c>
      <c r="B53" s="94">
        <v>58478</v>
      </c>
      <c r="C53" s="94">
        <v>617996</v>
      </c>
      <c r="D53" s="95">
        <f t="shared" si="0"/>
        <v>9.4625207930148427</v>
      </c>
      <c r="E53" s="364"/>
      <c r="F53" s="364"/>
    </row>
    <row r="54" spans="1:6" ht="9.1999999999999993" customHeight="1" x14ac:dyDescent="0.2">
      <c r="A54" s="93" t="s">
        <v>239</v>
      </c>
      <c r="B54" s="94">
        <v>51925</v>
      </c>
      <c r="C54" s="94">
        <v>568158</v>
      </c>
      <c r="D54" s="95">
        <f t="shared" si="0"/>
        <v>9.1391831145561628</v>
      </c>
      <c r="E54" s="364"/>
      <c r="F54" s="364"/>
    </row>
    <row r="55" spans="1:6" ht="9.1999999999999993" customHeight="1" x14ac:dyDescent="0.2">
      <c r="A55" s="93" t="s">
        <v>240</v>
      </c>
      <c r="B55" s="94">
        <v>41928</v>
      </c>
      <c r="C55" s="94">
        <v>722718</v>
      </c>
      <c r="D55" s="95">
        <f t="shared" si="0"/>
        <v>5.8014329240450637</v>
      </c>
      <c r="E55" s="364"/>
      <c r="F55" s="364"/>
    </row>
    <row r="56" spans="1:6" ht="9.1999999999999993" customHeight="1" x14ac:dyDescent="0.2">
      <c r="A56" s="93" t="s">
        <v>241</v>
      </c>
      <c r="B56" s="94">
        <v>37220</v>
      </c>
      <c r="C56" s="94">
        <v>1318194</v>
      </c>
      <c r="D56" s="95">
        <f t="shared" si="0"/>
        <v>2.8235601133065389</v>
      </c>
      <c r="E56" s="364"/>
      <c r="F56" s="364"/>
    </row>
    <row r="57" spans="1:6" ht="9.1999999999999993" customHeight="1" x14ac:dyDescent="0.2">
      <c r="A57" s="93" t="s">
        <v>242</v>
      </c>
      <c r="B57" s="94">
        <v>29576</v>
      </c>
      <c r="C57" s="94">
        <v>998199</v>
      </c>
      <c r="D57" s="95">
        <f t="shared" si="0"/>
        <v>2.9629362481829777</v>
      </c>
      <c r="E57" s="364"/>
      <c r="F57" s="364"/>
    </row>
    <row r="58" spans="1:6" ht="9.1999999999999993" customHeight="1" x14ac:dyDescent="0.2">
      <c r="A58" s="93" t="s">
        <v>244</v>
      </c>
      <c r="B58" s="94">
        <v>23158</v>
      </c>
      <c r="C58" s="94">
        <v>824082</v>
      </c>
      <c r="D58" s="95">
        <f t="shared" si="0"/>
        <v>2.8101572416337208</v>
      </c>
      <c r="E58" s="364"/>
      <c r="F58" s="364"/>
    </row>
    <row r="59" spans="1:6" ht="9.1999999999999993" customHeight="1" x14ac:dyDescent="0.2">
      <c r="A59" s="93" t="s">
        <v>243</v>
      </c>
      <c r="B59" s="94">
        <v>21127</v>
      </c>
      <c r="C59" s="94">
        <v>1855364</v>
      </c>
      <c r="D59" s="95">
        <f t="shared" si="0"/>
        <v>1.1386983901811181</v>
      </c>
      <c r="E59" s="4"/>
      <c r="F59" s="4"/>
    </row>
    <row r="60" spans="1:6" ht="9.1999999999999993" customHeight="1" x14ac:dyDescent="0.2">
      <c r="A60" s="93" t="s">
        <v>246</v>
      </c>
      <c r="B60" s="94">
        <v>14952</v>
      </c>
      <c r="C60" s="94">
        <v>683932</v>
      </c>
      <c r="D60" s="95">
        <f t="shared" si="0"/>
        <v>2.1861822520367524</v>
      </c>
      <c r="E60" s="4"/>
      <c r="F60" s="4"/>
    </row>
    <row r="61" spans="1:6" ht="9.1999999999999993" customHeight="1" x14ac:dyDescent="0.2">
      <c r="A61" s="93" t="s">
        <v>245</v>
      </c>
      <c r="B61" s="94">
        <v>14822</v>
      </c>
      <c r="C61" s="94">
        <v>1328188</v>
      </c>
      <c r="D61" s="95">
        <f t="shared" si="0"/>
        <v>1.1159564760410423</v>
      </c>
      <c r="F61" s="4"/>
    </row>
    <row r="62" spans="1:6" ht="9.1999999999999993" customHeight="1" thickBot="1" x14ac:dyDescent="0.25">
      <c r="A62" s="96" t="s">
        <v>247</v>
      </c>
      <c r="B62" s="94">
        <v>8328</v>
      </c>
      <c r="C62" s="94">
        <v>626431</v>
      </c>
      <c r="D62" s="98">
        <f t="shared" si="0"/>
        <v>1.3294361230526586</v>
      </c>
      <c r="F62" s="4"/>
    </row>
    <row r="63" spans="1:6" ht="9.1999999999999993" customHeight="1" x14ac:dyDescent="0.2">
      <c r="A63" s="99" t="s">
        <v>0</v>
      </c>
      <c r="B63" s="100">
        <v>51927158</v>
      </c>
      <c r="C63" s="100">
        <v>311591919</v>
      </c>
      <c r="D63" s="101">
        <f t="shared" si="0"/>
        <v>16.665117043680453</v>
      </c>
      <c r="F63" s="4"/>
    </row>
    <row r="64" spans="1:6" ht="21.75" customHeight="1" x14ac:dyDescent="0.2">
      <c r="A64" s="451" t="s">
        <v>352</v>
      </c>
      <c r="B64" s="489"/>
      <c r="C64" s="489"/>
      <c r="D64" s="489"/>
      <c r="F64" s="4"/>
    </row>
    <row r="65" spans="1:6" ht="18" customHeight="1" x14ac:dyDescent="0.2">
      <c r="A65" s="431" t="s">
        <v>250</v>
      </c>
      <c r="B65" s="431"/>
      <c r="C65" s="431"/>
      <c r="D65" s="431"/>
      <c r="F65" s="4"/>
    </row>
    <row r="66" spans="1:6" ht="9.1999999999999993" customHeight="1" x14ac:dyDescent="0.2">
      <c r="F66" s="4"/>
    </row>
    <row r="67" spans="1:6" ht="9.1999999999999993" customHeight="1" x14ac:dyDescent="0.2">
      <c r="F67" s="4"/>
    </row>
    <row r="68" spans="1:6" ht="9.1999999999999993" customHeight="1" x14ac:dyDescent="0.2">
      <c r="F68" s="4"/>
    </row>
    <row r="69" spans="1:6" ht="9.1999999999999993" customHeight="1" x14ac:dyDescent="0.2">
      <c r="F69" s="4"/>
    </row>
    <row r="70" spans="1:6" ht="9.1999999999999993" customHeight="1" x14ac:dyDescent="0.2">
      <c r="F70" s="4"/>
    </row>
    <row r="71" spans="1:6" ht="9.1999999999999993" customHeight="1" x14ac:dyDescent="0.2">
      <c r="F71" s="4"/>
    </row>
    <row r="72" spans="1:6" ht="9.1999999999999993" customHeight="1" x14ac:dyDescent="0.2"/>
    <row r="73" spans="1:6" ht="9.1999999999999993" customHeight="1" x14ac:dyDescent="0.2"/>
  </sheetData>
  <mergeCells count="8">
    <mergeCell ref="A64:D64"/>
    <mergeCell ref="A65:D65"/>
    <mergeCell ref="A1:D1"/>
    <mergeCell ref="A2:D2"/>
    <mergeCell ref="A3:D3"/>
    <mergeCell ref="A4:D4"/>
    <mergeCell ref="A5:D5"/>
    <mergeCell ref="A6:D6"/>
  </mergeCells>
  <pageMargins left="1.05" right="1.05" top="0.5" bottom="0.25" header="0" footer="0"/>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showGridLines="0" view="pageLayout" topLeftCell="A46" zoomScale="175" zoomScaleNormal="100" zoomScalePageLayoutView="175" workbookViewId="0">
      <selection activeCell="C8" sqref="C8:E63"/>
    </sheetView>
  </sheetViews>
  <sheetFormatPr defaultRowHeight="12.75" x14ac:dyDescent="0.2"/>
  <cols>
    <col min="1" max="1" width="11.28515625" customWidth="1"/>
    <col min="2" max="2" width="10.85546875" customWidth="1"/>
    <col min="3" max="3" width="11" customWidth="1"/>
    <col min="4" max="4" width="10.85546875" customWidth="1"/>
    <col min="5" max="5" width="10.7109375" customWidth="1"/>
  </cols>
  <sheetData>
    <row r="1" spans="1:7" ht="10.5" customHeight="1" x14ac:dyDescent="0.2">
      <c r="A1" s="442" t="s">
        <v>275</v>
      </c>
      <c r="B1" s="442"/>
      <c r="C1" s="442"/>
      <c r="D1" s="442"/>
      <c r="E1" s="442"/>
    </row>
    <row r="2" spans="1:7" ht="21.75" customHeight="1" x14ac:dyDescent="0.2">
      <c r="A2" s="432" t="s">
        <v>374</v>
      </c>
      <c r="B2" s="432"/>
      <c r="C2" s="432"/>
      <c r="D2" s="432"/>
      <c r="E2" s="432"/>
    </row>
    <row r="3" spans="1:7" ht="36" customHeight="1" x14ac:dyDescent="0.2">
      <c r="A3" s="495" t="s">
        <v>375</v>
      </c>
      <c r="B3" s="495"/>
      <c r="C3" s="495"/>
      <c r="D3" s="495"/>
      <c r="E3" s="495"/>
    </row>
    <row r="4" spans="1:7" ht="7.5" customHeight="1" x14ac:dyDescent="0.2">
      <c r="A4" s="491"/>
      <c r="B4" s="491"/>
      <c r="C4" s="491"/>
      <c r="D4" s="491"/>
      <c r="E4" s="491"/>
    </row>
    <row r="5" spans="1:7" ht="9" customHeight="1" x14ac:dyDescent="0.2">
      <c r="A5" s="448" t="s">
        <v>373</v>
      </c>
      <c r="B5" s="448"/>
      <c r="C5" s="448"/>
      <c r="D5" s="448"/>
      <c r="E5" s="448"/>
    </row>
    <row r="6" spans="1:7" ht="18" customHeight="1" x14ac:dyDescent="0.2">
      <c r="A6" s="434" t="s">
        <v>376</v>
      </c>
      <c r="B6" s="435"/>
      <c r="C6" s="435"/>
      <c r="D6" s="435"/>
      <c r="E6" s="435"/>
    </row>
    <row r="7" spans="1:7" ht="18" customHeight="1" x14ac:dyDescent="0.2">
      <c r="A7" s="31"/>
      <c r="B7" s="354">
        <v>2011</v>
      </c>
      <c r="C7" s="354">
        <v>2000</v>
      </c>
      <c r="D7" s="357" t="s">
        <v>377</v>
      </c>
      <c r="E7" s="357" t="s">
        <v>378</v>
      </c>
      <c r="F7" s="4"/>
      <c r="G7" s="4"/>
    </row>
    <row r="8" spans="1:7" ht="9.1999999999999993" customHeight="1" x14ac:dyDescent="0.2">
      <c r="A8" s="93" t="s">
        <v>197</v>
      </c>
      <c r="B8" s="94">
        <v>14358393</v>
      </c>
      <c r="C8" s="413">
        <v>10928470</v>
      </c>
      <c r="D8" s="414">
        <f>B8-C8</f>
        <v>3429923</v>
      </c>
      <c r="E8" s="415">
        <f>D8/C8*100</f>
        <v>31.385207627417195</v>
      </c>
      <c r="F8" s="96"/>
      <c r="G8" s="6"/>
    </row>
    <row r="9" spans="1:7" ht="9.1999999999999993" customHeight="1" x14ac:dyDescent="0.2">
      <c r="A9" s="93" t="s">
        <v>198</v>
      </c>
      <c r="B9" s="94">
        <v>9794237</v>
      </c>
      <c r="C9" s="413">
        <v>6653338</v>
      </c>
      <c r="D9" s="414">
        <f t="shared" ref="D9:D17" si="0">B9-C9</f>
        <v>3140899</v>
      </c>
      <c r="E9" s="415">
        <f t="shared" ref="E9:E17" si="1">D9/C9*100</f>
        <v>47.207867689872366</v>
      </c>
      <c r="F9" s="96"/>
      <c r="G9" s="6"/>
    </row>
    <row r="10" spans="1:7" ht="9.1999999999999993" customHeight="1" x14ac:dyDescent="0.2">
      <c r="A10" s="93" t="s">
        <v>199</v>
      </c>
      <c r="B10" s="94">
        <v>4353748</v>
      </c>
      <c r="C10" s="413">
        <v>2673654</v>
      </c>
      <c r="D10" s="414">
        <f t="shared" si="0"/>
        <v>1680094</v>
      </c>
      <c r="E10" s="415">
        <f t="shared" si="1"/>
        <v>62.83887144709076</v>
      </c>
      <c r="F10" s="96"/>
      <c r="G10" s="6"/>
    </row>
    <row r="11" spans="1:7" ht="9.1999999999999993" customHeight="1" x14ac:dyDescent="0.2">
      <c r="A11" s="93" t="s">
        <v>200</v>
      </c>
      <c r="B11" s="94">
        <v>3497332</v>
      </c>
      <c r="C11" s="413">
        <v>2854991</v>
      </c>
      <c r="D11" s="414">
        <f t="shared" si="0"/>
        <v>642341</v>
      </c>
      <c r="E11" s="415">
        <f t="shared" si="1"/>
        <v>22.498880031495723</v>
      </c>
      <c r="F11" s="96"/>
      <c r="G11" s="6"/>
    </row>
    <row r="12" spans="1:7" ht="9.1999999999999993" customHeight="1" x14ac:dyDescent="0.2">
      <c r="A12" s="93" t="s">
        <v>201</v>
      </c>
      <c r="B12" s="94">
        <v>2077841</v>
      </c>
      <c r="C12" s="413">
        <v>1527145</v>
      </c>
      <c r="D12" s="414">
        <f t="shared" si="0"/>
        <v>550696</v>
      </c>
      <c r="E12" s="415">
        <f t="shared" si="1"/>
        <v>36.060491963762445</v>
      </c>
      <c r="F12" s="96"/>
      <c r="G12" s="6"/>
    </row>
    <row r="13" spans="1:7" ht="9.1999999999999993" customHeight="1" x14ac:dyDescent="0.2">
      <c r="A13" s="93" t="s">
        <v>202</v>
      </c>
      <c r="B13" s="94">
        <v>1949762</v>
      </c>
      <c r="C13" s="413">
        <v>1292152</v>
      </c>
      <c r="D13" s="414">
        <f t="shared" si="0"/>
        <v>657610</v>
      </c>
      <c r="E13" s="415">
        <f t="shared" si="1"/>
        <v>50.892619444152075</v>
      </c>
      <c r="F13" s="96"/>
      <c r="G13" s="6"/>
    </row>
    <row r="14" spans="1:7" ht="9.1999999999999993" customHeight="1" x14ac:dyDescent="0.2">
      <c r="A14" s="93" t="s">
        <v>203</v>
      </c>
      <c r="B14" s="94">
        <v>1599202</v>
      </c>
      <c r="C14" s="413">
        <v>1117604</v>
      </c>
      <c r="D14" s="414">
        <f t="shared" si="0"/>
        <v>481598</v>
      </c>
      <c r="E14" s="415">
        <f t="shared" si="1"/>
        <v>43.092007544711727</v>
      </c>
      <c r="F14" s="96"/>
      <c r="G14" s="6"/>
    </row>
    <row r="15" spans="1:7" ht="9.1999999999999993" customHeight="1" x14ac:dyDescent="0.2">
      <c r="A15" s="93" t="s">
        <v>204</v>
      </c>
      <c r="B15" s="94">
        <v>1070869</v>
      </c>
      <c r="C15" s="413">
        <v>735769</v>
      </c>
      <c r="D15" s="414">
        <f>B15-C15</f>
        <v>335100</v>
      </c>
      <c r="E15" s="415">
        <f>D15/C15*100</f>
        <v>45.544185743079687</v>
      </c>
      <c r="F15" s="96"/>
      <c r="G15" s="6"/>
    </row>
    <row r="16" spans="1:7" ht="9.1999999999999993" customHeight="1" x14ac:dyDescent="0.2">
      <c r="A16" s="93" t="s">
        <v>205</v>
      </c>
      <c r="B16" s="94">
        <v>972204</v>
      </c>
      <c r="C16" s="413">
        <v>759343</v>
      </c>
      <c r="D16" s="414">
        <f t="shared" si="0"/>
        <v>212861</v>
      </c>
      <c r="E16" s="415">
        <f t="shared" si="1"/>
        <v>28.032259466407144</v>
      </c>
      <c r="F16" s="96"/>
      <c r="G16" s="6"/>
    </row>
    <row r="17" spans="1:8" ht="9.1999999999999993" customHeight="1" x14ac:dyDescent="0.2">
      <c r="A17" s="93" t="s">
        <v>206</v>
      </c>
      <c r="B17" s="94">
        <v>879858</v>
      </c>
      <c r="C17" s="413">
        <v>434375</v>
      </c>
      <c r="D17" s="414">
        <f t="shared" si="0"/>
        <v>445483</v>
      </c>
      <c r="E17" s="415">
        <f t="shared" si="1"/>
        <v>102.55723741007195</v>
      </c>
      <c r="F17" s="96"/>
      <c r="G17" s="6"/>
    </row>
    <row r="18" spans="1:8" ht="9.1999999999999993" customHeight="1" x14ac:dyDescent="0.2">
      <c r="A18" s="93"/>
      <c r="B18" s="93"/>
      <c r="C18" s="413"/>
      <c r="D18" s="414"/>
      <c r="E18" s="415"/>
      <c r="F18" s="96"/>
      <c r="G18" s="6"/>
    </row>
    <row r="19" spans="1:8" ht="9.1999999999999993" customHeight="1" x14ac:dyDescent="0.2">
      <c r="A19" s="93" t="s">
        <v>207</v>
      </c>
      <c r="B19" s="94">
        <v>828210</v>
      </c>
      <c r="C19" s="413">
        <v>377084</v>
      </c>
      <c r="D19" s="414">
        <f>B19-C19</f>
        <v>451126</v>
      </c>
      <c r="E19" s="415">
        <f t="shared" ref="E19:E50" si="2">D19/C19*100</f>
        <v>119.63541279927018</v>
      </c>
      <c r="F19" s="96"/>
      <c r="G19" s="6"/>
    </row>
    <row r="20" spans="1:8" ht="9.1999999999999993" customHeight="1" x14ac:dyDescent="0.2">
      <c r="A20" s="93" t="s">
        <v>208</v>
      </c>
      <c r="B20" s="94">
        <v>789769</v>
      </c>
      <c r="C20" s="413">
        <v>444718</v>
      </c>
      <c r="D20" s="414">
        <f t="shared" ref="D20:D28" si="3">B20-C20</f>
        <v>345051</v>
      </c>
      <c r="E20" s="415">
        <f t="shared" si="2"/>
        <v>77.588719143367257</v>
      </c>
      <c r="F20" s="96"/>
      <c r="G20" s="6"/>
    </row>
    <row r="21" spans="1:8" ht="9.1999999999999993" customHeight="1" x14ac:dyDescent="0.2">
      <c r="A21" s="93" t="s">
        <v>210</v>
      </c>
      <c r="B21" s="94">
        <v>750469</v>
      </c>
      <c r="C21" s="413">
        <v>399736</v>
      </c>
      <c r="D21" s="414">
        <f t="shared" si="3"/>
        <v>350733</v>
      </c>
      <c r="E21" s="415">
        <f t="shared" si="2"/>
        <v>87.741159165048927</v>
      </c>
      <c r="G21" s="96"/>
      <c r="H21" s="6"/>
    </row>
    <row r="22" spans="1:8" ht="9.1999999999999993" customHeight="1" x14ac:dyDescent="0.2">
      <c r="A22" s="93" t="s">
        <v>209</v>
      </c>
      <c r="B22" s="94">
        <v>738295</v>
      </c>
      <c r="C22" s="413">
        <v>393397</v>
      </c>
      <c r="D22" s="414">
        <f t="shared" si="3"/>
        <v>344898</v>
      </c>
      <c r="E22" s="415">
        <f t="shared" si="2"/>
        <v>87.671741268997977</v>
      </c>
      <c r="G22" s="96"/>
      <c r="H22" s="6"/>
    </row>
    <row r="23" spans="1:8" ht="9.1999999999999993" customHeight="1" x14ac:dyDescent="0.2">
      <c r="A23" s="93" t="s">
        <v>211</v>
      </c>
      <c r="B23" s="94">
        <v>649624</v>
      </c>
      <c r="C23" s="413">
        <v>428530</v>
      </c>
      <c r="D23" s="414">
        <f t="shared" si="3"/>
        <v>221094</v>
      </c>
      <c r="E23" s="415">
        <f t="shared" si="2"/>
        <v>51.593587380113412</v>
      </c>
      <c r="G23" s="96"/>
      <c r="H23" s="6"/>
    </row>
    <row r="24" spans="1:8" ht="9.1999999999999993" customHeight="1" x14ac:dyDescent="0.2">
      <c r="A24" s="93" t="s">
        <v>212</v>
      </c>
      <c r="B24" s="94">
        <v>648663</v>
      </c>
      <c r="C24" s="413">
        <v>333482</v>
      </c>
      <c r="D24" s="414">
        <f t="shared" si="3"/>
        <v>315181</v>
      </c>
      <c r="E24" s="415">
        <f t="shared" si="2"/>
        <v>94.512147582178358</v>
      </c>
      <c r="G24" s="96"/>
      <c r="H24" s="6"/>
    </row>
    <row r="25" spans="1:8" ht="9.1999999999999993" customHeight="1" x14ac:dyDescent="0.2">
      <c r="A25" s="93" t="s">
        <v>213</v>
      </c>
      <c r="B25" s="94">
        <v>494366</v>
      </c>
      <c r="C25" s="413">
        <v>319463</v>
      </c>
      <c r="D25" s="414">
        <f t="shared" si="3"/>
        <v>174903</v>
      </c>
      <c r="E25" s="415">
        <f t="shared" si="2"/>
        <v>54.749063271802989</v>
      </c>
      <c r="G25" s="96"/>
      <c r="H25" s="6"/>
    </row>
    <row r="26" spans="1:8" ht="9.1999999999999993" customHeight="1" x14ac:dyDescent="0.2">
      <c r="A26" s="93" t="s">
        <v>214</v>
      </c>
      <c r="B26" s="94">
        <v>488943</v>
      </c>
      <c r="C26" s="413">
        <v>230992</v>
      </c>
      <c r="D26" s="414">
        <f t="shared" si="3"/>
        <v>257951</v>
      </c>
      <c r="E26" s="415">
        <f t="shared" si="2"/>
        <v>111.67096695989471</v>
      </c>
      <c r="G26" s="96"/>
      <c r="H26" s="6"/>
    </row>
    <row r="27" spans="1:8" ht="9.1999999999999993" customHeight="1" x14ac:dyDescent="0.2">
      <c r="A27" s="93" t="s">
        <v>215</v>
      </c>
      <c r="B27" s="94">
        <v>466316</v>
      </c>
      <c r="C27" s="413">
        <v>273209</v>
      </c>
      <c r="D27" s="414">
        <f t="shared" si="3"/>
        <v>193107</v>
      </c>
      <c r="E27" s="415">
        <f t="shared" si="2"/>
        <v>70.681053698816655</v>
      </c>
      <c r="G27" s="96"/>
      <c r="H27" s="6"/>
    </row>
    <row r="28" spans="1:8" ht="9.1999999999999993" customHeight="1" x14ac:dyDescent="0.2">
      <c r="A28" s="93" t="s">
        <v>216</v>
      </c>
      <c r="B28" s="94">
        <v>447042</v>
      </c>
      <c r="C28" s="413">
        <v>330952</v>
      </c>
      <c r="D28" s="414">
        <f t="shared" si="3"/>
        <v>116090</v>
      </c>
      <c r="E28" s="415">
        <f t="shared" si="2"/>
        <v>35.077594333921539</v>
      </c>
      <c r="G28" s="96"/>
      <c r="H28" s="6"/>
    </row>
    <row r="29" spans="1:8" ht="9.1999999999999993" customHeight="1" x14ac:dyDescent="0.2">
      <c r="A29" s="93"/>
      <c r="B29" s="93"/>
      <c r="C29" s="413"/>
      <c r="D29" s="414"/>
      <c r="E29" s="415"/>
      <c r="G29" s="96"/>
      <c r="H29" s="6"/>
    </row>
    <row r="30" spans="1:8" ht="9.1999999999999993" customHeight="1" x14ac:dyDescent="0.2">
      <c r="A30" s="93" t="s">
        <v>217</v>
      </c>
      <c r="B30" s="94">
        <v>396637</v>
      </c>
      <c r="C30" s="413">
        <v>214750</v>
      </c>
      <c r="D30" s="414">
        <f>B30-C30</f>
        <v>181887</v>
      </c>
      <c r="E30" s="415">
        <f t="shared" si="2"/>
        <v>84.697089639115248</v>
      </c>
      <c r="G30" s="96"/>
      <c r="H30" s="6"/>
    </row>
    <row r="31" spans="1:8" ht="9.1999999999999993" customHeight="1" x14ac:dyDescent="0.2">
      <c r="A31" s="93" t="s">
        <v>218</v>
      </c>
      <c r="B31" s="94">
        <v>372839</v>
      </c>
      <c r="C31" s="413">
        <v>201203</v>
      </c>
      <c r="D31" s="414">
        <f t="shared" ref="D31:D39" si="4">B31-C31</f>
        <v>171636</v>
      </c>
      <c r="E31" s="415">
        <f t="shared" si="2"/>
        <v>85.304891080152885</v>
      </c>
      <c r="G31" s="96"/>
      <c r="H31" s="6"/>
    </row>
    <row r="32" spans="1:8" ht="9.1999999999999993" customHeight="1" x14ac:dyDescent="0.2">
      <c r="A32" s="93" t="s">
        <v>219</v>
      </c>
      <c r="B32" s="94">
        <v>362308</v>
      </c>
      <c r="C32" s="413">
        <v>218350</v>
      </c>
      <c r="D32" s="414">
        <f t="shared" si="4"/>
        <v>143958</v>
      </c>
      <c r="E32" s="415">
        <f t="shared" si="2"/>
        <v>65.92992901305243</v>
      </c>
      <c r="G32" s="96"/>
      <c r="H32" s="6"/>
    </row>
    <row r="33" spans="1:8" ht="9.1999999999999993" customHeight="1" x14ac:dyDescent="0.2">
      <c r="A33" s="93" t="s">
        <v>221</v>
      </c>
      <c r="B33" s="94">
        <v>346891</v>
      </c>
      <c r="C33" s="413">
        <v>173746</v>
      </c>
      <c r="D33" s="414">
        <f t="shared" si="4"/>
        <v>173145</v>
      </c>
      <c r="E33" s="415">
        <f t="shared" si="2"/>
        <v>99.654092756092226</v>
      </c>
      <c r="G33" s="96"/>
      <c r="H33" s="6"/>
    </row>
    <row r="34" spans="1:8" ht="9.1999999999999993" customHeight="1" x14ac:dyDescent="0.2">
      <c r="A34" s="93" t="s">
        <v>220</v>
      </c>
      <c r="B34" s="94">
        <v>343671</v>
      </c>
      <c r="C34" s="413">
        <v>191097</v>
      </c>
      <c r="D34" s="414">
        <f t="shared" si="4"/>
        <v>152574</v>
      </c>
      <c r="E34" s="415">
        <f t="shared" si="2"/>
        <v>79.841127804204149</v>
      </c>
      <c r="G34" s="96"/>
      <c r="H34" s="6"/>
    </row>
    <row r="35" spans="1:8" ht="9.1999999999999993" customHeight="1" x14ac:dyDescent="0.2">
      <c r="A35" s="93" t="s">
        <v>222</v>
      </c>
      <c r="B35" s="94">
        <v>307298</v>
      </c>
      <c r="C35" s="413">
        <v>186340</v>
      </c>
      <c r="D35" s="414">
        <f t="shared" si="4"/>
        <v>120958</v>
      </c>
      <c r="E35" s="415">
        <f t="shared" si="2"/>
        <v>64.912525491037883</v>
      </c>
      <c r="G35" s="96"/>
      <c r="H35" s="6"/>
    </row>
    <row r="36" spans="1:8" ht="9.1999999999999993" customHeight="1" x14ac:dyDescent="0.2">
      <c r="A36" s="93" t="s">
        <v>223</v>
      </c>
      <c r="B36" s="94">
        <v>296266</v>
      </c>
      <c r="C36" s="413">
        <v>116692</v>
      </c>
      <c r="D36" s="414">
        <f t="shared" si="4"/>
        <v>179574</v>
      </c>
      <c r="E36" s="415">
        <f t="shared" si="2"/>
        <v>153.88715593185481</v>
      </c>
      <c r="G36" s="96"/>
      <c r="H36" s="6"/>
    </row>
    <row r="37" spans="1:8" ht="9.1999999999999993" customHeight="1" x14ac:dyDescent="0.2">
      <c r="A37" s="93" t="s">
        <v>224</v>
      </c>
      <c r="B37" s="94">
        <v>256603</v>
      </c>
      <c r="C37" s="413">
        <v>142732</v>
      </c>
      <c r="D37" s="414">
        <f t="shared" si="4"/>
        <v>113871</v>
      </c>
      <c r="E37" s="415">
        <f t="shared" si="2"/>
        <v>79.779586918140282</v>
      </c>
      <c r="G37" s="96"/>
      <c r="H37" s="6"/>
    </row>
    <row r="38" spans="1:8" ht="9.1999999999999993" customHeight="1" x14ac:dyDescent="0.2">
      <c r="A38" s="93" t="s">
        <v>225</v>
      </c>
      <c r="B38" s="94">
        <v>240884</v>
      </c>
      <c r="C38" s="413">
        <v>94652</v>
      </c>
      <c r="D38" s="414">
        <f t="shared" si="4"/>
        <v>146232</v>
      </c>
      <c r="E38" s="415">
        <f t="shared" si="2"/>
        <v>154.49435828086041</v>
      </c>
      <c r="G38" s="96"/>
      <c r="H38" s="6"/>
    </row>
    <row r="39" spans="1:8" ht="9.1999999999999993" customHeight="1" x14ac:dyDescent="0.2">
      <c r="A39" s="93" t="s">
        <v>226</v>
      </c>
      <c r="B39" s="94">
        <v>214492</v>
      </c>
      <c r="C39" s="413">
        <v>118235</v>
      </c>
      <c r="D39" s="414">
        <f t="shared" si="4"/>
        <v>96257</v>
      </c>
      <c r="E39" s="415">
        <f t="shared" si="2"/>
        <v>81.411595551232722</v>
      </c>
      <c r="G39" s="96"/>
      <c r="H39" s="6"/>
    </row>
    <row r="40" spans="1:8" ht="9.1999999999999993" customHeight="1" x14ac:dyDescent="0.2">
      <c r="A40" s="93"/>
      <c r="B40" s="93"/>
      <c r="C40" s="413"/>
      <c r="D40" s="414"/>
      <c r="E40" s="415"/>
      <c r="G40" s="96"/>
      <c r="H40" s="6"/>
    </row>
    <row r="41" spans="1:8" ht="9.1999999999999993" customHeight="1" x14ac:dyDescent="0.2">
      <c r="A41" s="93" t="s">
        <v>227</v>
      </c>
      <c r="B41" s="94">
        <v>197132</v>
      </c>
      <c r="C41" s="413">
        <v>111634</v>
      </c>
      <c r="D41" s="414">
        <f>B41-C41</f>
        <v>85498</v>
      </c>
      <c r="E41" s="415">
        <f t="shared" si="2"/>
        <v>76.587777917122025</v>
      </c>
      <c r="G41" s="96"/>
      <c r="H41" s="6"/>
    </row>
    <row r="42" spans="1:8" ht="9.1999999999999993" customHeight="1" x14ac:dyDescent="0.2">
      <c r="A42" s="93" t="s">
        <v>229</v>
      </c>
      <c r="B42" s="94">
        <v>190192</v>
      </c>
      <c r="C42" s="413">
        <v>85303</v>
      </c>
      <c r="D42" s="414">
        <f t="shared" ref="D42:D50" si="5">B42-C42</f>
        <v>104889</v>
      </c>
      <c r="E42" s="415">
        <f t="shared" si="2"/>
        <v>122.96050549218667</v>
      </c>
      <c r="G42" s="96"/>
      <c r="H42" s="6"/>
    </row>
    <row r="43" spans="1:8" ht="9.1999999999999993" customHeight="1" x14ac:dyDescent="0.2">
      <c r="A43" s="93" t="s">
        <v>228</v>
      </c>
      <c r="B43" s="94">
        <v>186209</v>
      </c>
      <c r="C43" s="413">
        <v>72152</v>
      </c>
      <c r="D43" s="414">
        <f t="shared" si="5"/>
        <v>114057</v>
      </c>
      <c r="E43" s="415">
        <f t="shared" si="2"/>
        <v>158.07877813504822</v>
      </c>
      <c r="G43" s="96"/>
      <c r="H43" s="6"/>
    </row>
    <row r="44" spans="1:8" ht="9.1999999999999993" customHeight="1" x14ac:dyDescent="0.2">
      <c r="A44" s="93" t="s">
        <v>230</v>
      </c>
      <c r="B44" s="94">
        <v>181682</v>
      </c>
      <c r="C44" s="413">
        <v>100271</v>
      </c>
      <c r="D44" s="414">
        <f t="shared" si="5"/>
        <v>81411</v>
      </c>
      <c r="E44" s="415">
        <f t="shared" si="2"/>
        <v>81.190972464620884</v>
      </c>
      <c r="G44" s="96"/>
      <c r="H44" s="6"/>
    </row>
    <row r="45" spans="1:8" ht="9.1999999999999993" customHeight="1" x14ac:dyDescent="0.2">
      <c r="A45" s="93" t="s">
        <v>231</v>
      </c>
      <c r="B45" s="94">
        <v>173909</v>
      </c>
      <c r="C45" s="413">
        <v>92836</v>
      </c>
      <c r="D45" s="414">
        <f t="shared" si="5"/>
        <v>81073</v>
      </c>
      <c r="E45" s="415">
        <f t="shared" si="2"/>
        <v>87.329268818130899</v>
      </c>
      <c r="G45" s="96"/>
      <c r="H45" s="6"/>
    </row>
    <row r="46" spans="1:8" ht="9.1999999999999993" customHeight="1" x14ac:dyDescent="0.2">
      <c r="A46" s="93" t="s">
        <v>232</v>
      </c>
      <c r="B46" s="94">
        <v>153605</v>
      </c>
      <c r="C46" s="413">
        <v>80204</v>
      </c>
      <c r="D46" s="414">
        <f t="shared" si="5"/>
        <v>73401</v>
      </c>
      <c r="E46" s="415">
        <f t="shared" si="2"/>
        <v>91.517879407510847</v>
      </c>
      <c r="G46" s="96"/>
      <c r="H46" s="6"/>
    </row>
    <row r="47" spans="1:8" ht="9.1999999999999993" customHeight="1" x14ac:dyDescent="0.2">
      <c r="A47" s="93" t="s">
        <v>233</v>
      </c>
      <c r="B47" s="94">
        <v>134836</v>
      </c>
      <c r="C47" s="413">
        <v>89870</v>
      </c>
      <c r="D47" s="414">
        <f t="shared" si="5"/>
        <v>44966</v>
      </c>
      <c r="E47" s="415">
        <f t="shared" si="2"/>
        <v>50.034494269500385</v>
      </c>
      <c r="G47" s="96"/>
      <c r="H47" s="6"/>
    </row>
    <row r="48" spans="1:8" ht="9.1999999999999993" customHeight="1" x14ac:dyDescent="0.2">
      <c r="A48" s="93" t="s">
        <v>234</v>
      </c>
      <c r="B48" s="94">
        <v>132267</v>
      </c>
      <c r="C48" s="413">
        <v>56922</v>
      </c>
      <c r="D48" s="414">
        <f t="shared" si="5"/>
        <v>75345</v>
      </c>
      <c r="E48" s="415">
        <f t="shared" si="2"/>
        <v>132.36534204701169</v>
      </c>
      <c r="G48" s="96"/>
      <c r="H48" s="6"/>
    </row>
    <row r="49" spans="1:8" ht="9.1999999999999993" customHeight="1" x14ac:dyDescent="0.2">
      <c r="A49" s="93" t="s">
        <v>235</v>
      </c>
      <c r="B49" s="94">
        <v>125503</v>
      </c>
      <c r="C49" s="413">
        <v>87853</v>
      </c>
      <c r="D49" s="414">
        <f t="shared" si="5"/>
        <v>37650</v>
      </c>
      <c r="E49" s="415">
        <f t="shared" si="2"/>
        <v>42.855679373498909</v>
      </c>
      <c r="G49" s="96"/>
      <c r="H49" s="6"/>
    </row>
    <row r="50" spans="1:8" ht="9.1999999999999993" customHeight="1" x14ac:dyDescent="0.2">
      <c r="A50" s="93" t="s">
        <v>236</v>
      </c>
      <c r="B50" s="94">
        <v>81088</v>
      </c>
      <c r="C50" s="413">
        <v>37301</v>
      </c>
      <c r="D50" s="414">
        <f t="shared" si="5"/>
        <v>43787</v>
      </c>
      <c r="E50" s="415">
        <f t="shared" si="2"/>
        <v>117.38827377282111</v>
      </c>
      <c r="G50" s="96"/>
      <c r="H50" s="6"/>
    </row>
    <row r="51" spans="1:8" ht="9.1999999999999993" customHeight="1" x14ac:dyDescent="0.2">
      <c r="A51" s="93"/>
      <c r="B51" s="93"/>
      <c r="C51" s="413"/>
      <c r="D51" s="414"/>
      <c r="E51" s="415"/>
      <c r="G51" s="97"/>
      <c r="H51" s="6"/>
    </row>
    <row r="52" spans="1:8" ht="9.1999999999999993" customHeight="1" x14ac:dyDescent="0.2">
      <c r="A52" s="93" t="s">
        <v>237</v>
      </c>
      <c r="B52" s="94">
        <v>76189</v>
      </c>
      <c r="C52" s="413">
        <v>37811</v>
      </c>
      <c r="D52" s="414">
        <f>B52-C52</f>
        <v>38378</v>
      </c>
      <c r="E52" s="415">
        <f>D52/C52*100</f>
        <v>101.49956361905265</v>
      </c>
      <c r="G52" s="96"/>
      <c r="H52" s="6"/>
    </row>
    <row r="53" spans="1:8" ht="9.1999999999999993" customHeight="1" x14ac:dyDescent="0.2">
      <c r="A53" s="93" t="s">
        <v>238</v>
      </c>
      <c r="B53" s="94">
        <v>58478</v>
      </c>
      <c r="C53" s="413">
        <v>44092</v>
      </c>
      <c r="D53" s="414">
        <f>B53-C53</f>
        <v>14386</v>
      </c>
      <c r="E53" s="415">
        <f t="shared" ref="E53:E63" si="6">D53/C53*100</f>
        <v>32.627233965345184</v>
      </c>
      <c r="G53" s="96"/>
      <c r="H53" s="6"/>
    </row>
    <row r="54" spans="1:8" ht="9.1999999999999993" customHeight="1" x14ac:dyDescent="0.2">
      <c r="A54" s="93" t="s">
        <v>239</v>
      </c>
      <c r="B54" s="94">
        <v>51925</v>
      </c>
      <c r="C54" s="413">
        <v>29751</v>
      </c>
      <c r="D54" s="414">
        <f t="shared" ref="D54:D63" si="7">B54-C54</f>
        <v>22174</v>
      </c>
      <c r="E54" s="415">
        <f t="shared" si="6"/>
        <v>74.531948505932576</v>
      </c>
      <c r="G54" s="96"/>
      <c r="H54" s="6"/>
    </row>
    <row r="55" spans="1:8" ht="9.1999999999999993" customHeight="1" x14ac:dyDescent="0.2">
      <c r="A55" s="93" t="s">
        <v>240</v>
      </c>
      <c r="B55" s="94">
        <v>41928</v>
      </c>
      <c r="C55" s="413">
        <v>25742</v>
      </c>
      <c r="D55" s="414">
        <f t="shared" si="7"/>
        <v>16186</v>
      </c>
      <c r="E55" s="415">
        <f t="shared" si="6"/>
        <v>62.877787273716102</v>
      </c>
      <c r="G55" s="96"/>
      <c r="H55" s="6"/>
    </row>
    <row r="56" spans="1:8" ht="9.1999999999999993" customHeight="1" x14ac:dyDescent="0.2">
      <c r="A56" s="93" t="s">
        <v>241</v>
      </c>
      <c r="B56" s="94">
        <v>37220</v>
      </c>
      <c r="C56" s="413">
        <v>21536</v>
      </c>
      <c r="D56" s="414">
        <f t="shared" si="7"/>
        <v>15684</v>
      </c>
      <c r="E56" s="415">
        <f t="shared" si="6"/>
        <v>72.826894502228825</v>
      </c>
      <c r="G56" s="96"/>
      <c r="H56" s="6"/>
    </row>
    <row r="57" spans="1:8" ht="9.1999999999999993" customHeight="1" x14ac:dyDescent="0.2">
      <c r="A57" s="93" t="s">
        <v>242</v>
      </c>
      <c r="B57" s="94">
        <v>29576</v>
      </c>
      <c r="C57" s="413">
        <v>18568</v>
      </c>
      <c r="D57" s="414">
        <f t="shared" si="7"/>
        <v>11008</v>
      </c>
      <c r="E57" s="415">
        <f t="shared" si="6"/>
        <v>59.284791038345539</v>
      </c>
      <c r="G57" s="96"/>
      <c r="H57" s="6"/>
    </row>
    <row r="58" spans="1:8" ht="9.1999999999999993" customHeight="1" x14ac:dyDescent="0.2">
      <c r="A58" s="93" t="s">
        <v>244</v>
      </c>
      <c r="B58" s="94">
        <v>23158</v>
      </c>
      <c r="C58" s="413">
        <v>10101</v>
      </c>
      <c r="D58" s="414">
        <f t="shared" si="7"/>
        <v>13057</v>
      </c>
      <c r="E58" s="415">
        <f t="shared" si="6"/>
        <v>129.26442926442928</v>
      </c>
      <c r="G58" s="96"/>
      <c r="H58" s="6"/>
    </row>
    <row r="59" spans="1:8" ht="9.1999999999999993" customHeight="1" x14ac:dyDescent="0.2">
      <c r="A59" s="93" t="s">
        <v>243</v>
      </c>
      <c r="B59" s="94">
        <v>21127</v>
      </c>
      <c r="C59" s="413">
        <v>12925</v>
      </c>
      <c r="D59" s="414">
        <f t="shared" si="7"/>
        <v>8202</v>
      </c>
      <c r="E59" s="415">
        <f t="shared" si="6"/>
        <v>63.458413926499034</v>
      </c>
      <c r="G59" s="96"/>
      <c r="H59" s="6"/>
    </row>
    <row r="60" spans="1:8" ht="9.1999999999999993" customHeight="1" x14ac:dyDescent="0.2">
      <c r="A60" s="93" t="s">
        <v>246</v>
      </c>
      <c r="B60" s="94">
        <v>14952</v>
      </c>
      <c r="C60" s="413">
        <v>7429</v>
      </c>
      <c r="D60" s="414">
        <f t="shared" si="7"/>
        <v>7523</v>
      </c>
      <c r="E60" s="415">
        <f t="shared" si="6"/>
        <v>101.2653116166375</v>
      </c>
      <c r="G60" s="96"/>
      <c r="H60" s="6"/>
    </row>
    <row r="61" spans="1:8" ht="9.1999999999999993" customHeight="1" x14ac:dyDescent="0.2">
      <c r="A61" s="93" t="s">
        <v>245</v>
      </c>
      <c r="B61" s="94">
        <v>14822</v>
      </c>
      <c r="C61" s="413">
        <v>10718</v>
      </c>
      <c r="D61" s="414">
        <f t="shared" si="7"/>
        <v>4104</v>
      </c>
      <c r="E61" s="415">
        <f t="shared" si="6"/>
        <v>38.29072588169435</v>
      </c>
      <c r="G61" s="96"/>
      <c r="H61" s="6"/>
    </row>
    <row r="62" spans="1:8" ht="9.1999999999999993" customHeight="1" thickBot="1" x14ac:dyDescent="0.25">
      <c r="A62" s="96" t="s">
        <v>247</v>
      </c>
      <c r="B62" s="94">
        <v>8328</v>
      </c>
      <c r="C62" s="416">
        <v>5260</v>
      </c>
      <c r="D62" s="417">
        <f t="shared" si="7"/>
        <v>3068</v>
      </c>
      <c r="E62" s="418">
        <f t="shared" si="6"/>
        <v>58.326996197718628</v>
      </c>
      <c r="G62" s="96"/>
      <c r="H62" s="6"/>
    </row>
    <row r="63" spans="1:8" ht="9.1999999999999993" customHeight="1" x14ac:dyDescent="0.2">
      <c r="A63" s="99" t="s">
        <v>0</v>
      </c>
      <c r="B63" s="100">
        <v>51927158</v>
      </c>
      <c r="C63" s="419">
        <v>35204480</v>
      </c>
      <c r="D63" s="419">
        <f t="shared" si="7"/>
        <v>16722678</v>
      </c>
      <c r="E63" s="420">
        <f t="shared" si="6"/>
        <v>47.50156230116167</v>
      </c>
      <c r="G63" s="361"/>
      <c r="H63" s="6"/>
    </row>
    <row r="64" spans="1:8" ht="21.75" customHeight="1" x14ac:dyDescent="0.2">
      <c r="A64" s="492" t="s">
        <v>434</v>
      </c>
      <c r="B64" s="493"/>
      <c r="C64" s="493"/>
      <c r="D64" s="493"/>
      <c r="E64" s="493"/>
    </row>
    <row r="65" spans="1:5" ht="18" customHeight="1" x14ac:dyDescent="0.2">
      <c r="A65" s="494" t="s">
        <v>250</v>
      </c>
      <c r="B65" s="494"/>
      <c r="C65" s="494"/>
      <c r="D65" s="494"/>
      <c r="E65" s="494"/>
    </row>
  </sheetData>
  <mergeCells count="8">
    <mergeCell ref="A64:E64"/>
    <mergeCell ref="A65:E65"/>
    <mergeCell ref="A1:E1"/>
    <mergeCell ref="A2:E2"/>
    <mergeCell ref="A3:E3"/>
    <mergeCell ref="A4:E4"/>
    <mergeCell ref="A5:E5"/>
    <mergeCell ref="A6:E6"/>
  </mergeCells>
  <pageMargins left="1.05" right="1.05" top="0.5" bottom="0.25" header="0" footer="0"/>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view="pageLayout" zoomScale="130" zoomScaleNormal="170" zoomScaleSheetLayoutView="100" zoomScalePageLayoutView="130" workbookViewId="0">
      <selection activeCell="F21" sqref="F21"/>
    </sheetView>
  </sheetViews>
  <sheetFormatPr defaultColWidth="5.28515625" defaultRowHeight="12.75" x14ac:dyDescent="0.2"/>
  <cols>
    <col min="1" max="1" width="7" style="14" customWidth="1"/>
    <col min="2" max="3" width="5.85546875" style="14" customWidth="1"/>
    <col min="4" max="4" width="6" style="14" customWidth="1"/>
    <col min="5" max="6" width="5.28515625" style="14"/>
    <col min="7" max="7" width="22.28515625" style="14" customWidth="1"/>
    <col min="8" max="16384" width="5.28515625" style="14"/>
  </cols>
  <sheetData>
    <row r="1" spans="1:7" ht="10.5" customHeight="1" x14ac:dyDescent="0.2">
      <c r="A1" s="214" t="s">
        <v>276</v>
      </c>
      <c r="B1" s="13"/>
      <c r="C1" s="13"/>
      <c r="D1" s="13"/>
    </row>
    <row r="2" spans="1:7" ht="36" customHeight="1" x14ac:dyDescent="0.2">
      <c r="A2" s="432" t="s">
        <v>338</v>
      </c>
      <c r="B2" s="432"/>
      <c r="C2" s="432"/>
      <c r="D2" s="432"/>
    </row>
    <row r="3" spans="1:7" ht="39.75" customHeight="1" x14ac:dyDescent="0.2">
      <c r="A3" s="445" t="s">
        <v>379</v>
      </c>
      <c r="B3" s="445"/>
      <c r="C3" s="445"/>
      <c r="D3" s="445"/>
    </row>
    <row r="4" spans="1:7" ht="7.5" customHeight="1" x14ac:dyDescent="0.2">
      <c r="A4" s="15"/>
      <c r="B4" s="15"/>
      <c r="C4" s="15"/>
      <c r="D4" s="15"/>
    </row>
    <row r="5" spans="1:7" ht="18" customHeight="1" x14ac:dyDescent="0.2">
      <c r="A5" s="434" t="s">
        <v>380</v>
      </c>
      <c r="B5" s="435"/>
      <c r="C5" s="435"/>
      <c r="D5" s="435"/>
    </row>
    <row r="6" spans="1:7" ht="25.5" customHeight="1" x14ac:dyDescent="0.2">
      <c r="A6" s="434" t="s">
        <v>376</v>
      </c>
      <c r="B6" s="435"/>
      <c r="C6" s="435"/>
      <c r="D6" s="435"/>
    </row>
    <row r="7" spans="1:7" ht="27.75" customHeight="1" x14ac:dyDescent="0.2">
      <c r="A7" s="18"/>
      <c r="B7" s="356" t="s">
        <v>381</v>
      </c>
      <c r="C7" s="229" t="s">
        <v>134</v>
      </c>
      <c r="D7" s="356" t="s">
        <v>382</v>
      </c>
      <c r="E7" s="231"/>
    </row>
    <row r="8" spans="1:7" ht="9.1999999999999993" customHeight="1" x14ac:dyDescent="0.2">
      <c r="A8" s="102" t="s">
        <v>172</v>
      </c>
      <c r="B8" s="153">
        <v>27.651028003496748</v>
      </c>
      <c r="C8" s="153">
        <v>31.042838865962512</v>
      </c>
      <c r="D8" s="153">
        <f t="shared" ref="D8:D17" si="0">B8-C8</f>
        <v>-3.3918108624657641</v>
      </c>
      <c r="E8" s="16"/>
      <c r="F8" s="365"/>
      <c r="G8" s="364"/>
    </row>
    <row r="9" spans="1:7" ht="9.1999999999999993" customHeight="1" x14ac:dyDescent="0.2">
      <c r="A9" s="104" t="s">
        <v>180</v>
      </c>
      <c r="B9" s="153">
        <v>18.861492477597174</v>
      </c>
      <c r="C9" s="153">
        <v>18.899123066155216</v>
      </c>
      <c r="D9" s="153">
        <v>0</v>
      </c>
      <c r="E9" s="16"/>
      <c r="F9" s="365"/>
      <c r="G9" s="364"/>
    </row>
    <row r="10" spans="1:7" ht="9.1999999999999993" customHeight="1" x14ac:dyDescent="0.2">
      <c r="A10" s="104" t="s">
        <v>174</v>
      </c>
      <c r="B10" s="153">
        <v>8.3843371516692677</v>
      </c>
      <c r="C10" s="153">
        <v>7.5946413638264225</v>
      </c>
      <c r="D10" s="153">
        <f t="shared" si="0"/>
        <v>0.78969578784284522</v>
      </c>
      <c r="E10" s="16"/>
      <c r="F10" s="365"/>
      <c r="G10" s="364"/>
    </row>
    <row r="11" spans="1:7" ht="9.1999999999999993" customHeight="1" x14ac:dyDescent="0.2">
      <c r="A11" s="102" t="s">
        <v>179</v>
      </c>
      <c r="B11" s="153">
        <v>6.7350730036101734</v>
      </c>
      <c r="C11" s="153">
        <v>8.109737737924263</v>
      </c>
      <c r="D11" s="153">
        <f t="shared" si="0"/>
        <v>-1.3746647343140896</v>
      </c>
      <c r="E11" s="16"/>
      <c r="F11" s="365"/>
      <c r="G11" s="364"/>
    </row>
    <row r="12" spans="1:7" ht="9.1999999999999993" customHeight="1" x14ac:dyDescent="0.2">
      <c r="A12" s="102" t="s">
        <v>176</v>
      </c>
      <c r="B12" s="153">
        <v>4.0014533435471282</v>
      </c>
      <c r="C12" s="153">
        <v>4.3379280137073462</v>
      </c>
      <c r="D12" s="153">
        <f t="shared" si="0"/>
        <v>-0.33647467016021793</v>
      </c>
      <c r="E12" s="16"/>
      <c r="F12" s="365"/>
      <c r="G12" s="364"/>
    </row>
    <row r="13" spans="1:7" ht="9.1999999999999993" customHeight="1" x14ac:dyDescent="0.2">
      <c r="A13" s="102" t="s">
        <v>171</v>
      </c>
      <c r="B13" s="153">
        <v>3.7548020633056787</v>
      </c>
      <c r="C13" s="153">
        <v>3.6704192193720799</v>
      </c>
      <c r="D13" s="153">
        <f t="shared" si="0"/>
        <v>8.4382843933598739E-2</v>
      </c>
      <c r="E13" s="16"/>
      <c r="F13" s="365"/>
      <c r="G13" s="364"/>
    </row>
    <row r="14" spans="1:7" ht="9.1999999999999993" customHeight="1" x14ac:dyDescent="0.2">
      <c r="A14" s="102" t="s">
        <v>177</v>
      </c>
      <c r="B14" s="153">
        <v>3.0797025325360572</v>
      </c>
      <c r="C14" s="153">
        <v>3.1746073227043827</v>
      </c>
      <c r="D14" s="153">
        <f t="shared" si="0"/>
        <v>-9.4904790168325537E-2</v>
      </c>
      <c r="E14" s="16"/>
      <c r="F14" s="365"/>
      <c r="G14" s="364"/>
    </row>
    <row r="15" spans="1:7" ht="9.1999999999999993" customHeight="1" x14ac:dyDescent="0.2">
      <c r="A15" s="102" t="s">
        <v>173</v>
      </c>
      <c r="B15" s="153">
        <v>2.0622522803963199</v>
      </c>
      <c r="C15" s="153">
        <v>2.089986842583671</v>
      </c>
      <c r="D15" s="153">
        <v>0</v>
      </c>
      <c r="E15" s="16"/>
      <c r="F15" s="365"/>
      <c r="G15" s="364"/>
    </row>
    <row r="16" spans="1:7" ht="9.1999999999999993" customHeight="1" x14ac:dyDescent="0.2">
      <c r="A16" s="102" t="s">
        <v>178</v>
      </c>
      <c r="B16" s="153">
        <v>1.8722457331479609</v>
      </c>
      <c r="C16" s="153">
        <v>2.1569499109204284</v>
      </c>
      <c r="D16" s="153">
        <f t="shared" si="0"/>
        <v>-0.28470417777246748</v>
      </c>
      <c r="E16" s="16"/>
      <c r="F16" s="365"/>
      <c r="G16" s="364"/>
    </row>
    <row r="17" spans="1:7" ht="9.1999999999999993" customHeight="1" x14ac:dyDescent="0.2">
      <c r="A17" s="102" t="s">
        <v>175</v>
      </c>
      <c r="B17" s="153">
        <v>1.6944081553625563</v>
      </c>
      <c r="C17" s="153">
        <v>1.2338628492737287</v>
      </c>
      <c r="D17" s="153">
        <f t="shared" si="0"/>
        <v>0.4605453060888276</v>
      </c>
      <c r="E17" s="16"/>
      <c r="F17" s="365"/>
      <c r="G17" s="364"/>
    </row>
    <row r="18" spans="1:7" ht="9.1999999999999993" customHeight="1" x14ac:dyDescent="0.2">
      <c r="A18" s="102"/>
      <c r="B18" s="153"/>
      <c r="C18" s="153"/>
      <c r="D18" s="153"/>
      <c r="E18" s="16"/>
    </row>
    <row r="19" spans="1:7" ht="9.1999999999999993" customHeight="1" thickBot="1" x14ac:dyDescent="0.25">
      <c r="A19" s="102" t="s">
        <v>336</v>
      </c>
      <c r="B19" s="115">
        <v>21.903205255330942</v>
      </c>
      <c r="C19" s="153">
        <v>17.689904807569945</v>
      </c>
      <c r="D19" s="153">
        <f>B19-C19</f>
        <v>4.2133004477609965</v>
      </c>
      <c r="E19" s="16"/>
    </row>
    <row r="20" spans="1:7" ht="9.1999999999999993" customHeight="1" x14ac:dyDescent="0.2">
      <c r="A20" s="40" t="s">
        <v>0</v>
      </c>
      <c r="B20" s="154">
        <v>100</v>
      </c>
      <c r="C20" s="154">
        <v>100</v>
      </c>
      <c r="D20" s="154" t="s">
        <v>193</v>
      </c>
      <c r="E20" s="16"/>
    </row>
    <row r="21" spans="1:7" ht="32.25" customHeight="1" x14ac:dyDescent="0.2">
      <c r="A21" s="436" t="s">
        <v>346</v>
      </c>
      <c r="B21" s="437"/>
      <c r="C21" s="437"/>
      <c r="D21" s="437"/>
    </row>
    <row r="22" spans="1:7" ht="18" customHeight="1" x14ac:dyDescent="0.2">
      <c r="A22" s="431" t="s">
        <v>250</v>
      </c>
      <c r="B22" s="431"/>
      <c r="C22" s="431"/>
      <c r="D22" s="431"/>
    </row>
    <row r="25" spans="1:7" x14ac:dyDescent="0.2">
      <c r="A25"/>
      <c r="B25"/>
      <c r="C25"/>
      <c r="D25"/>
    </row>
    <row r="28" spans="1:7" ht="13.5" customHeight="1" x14ac:dyDescent="0.2"/>
  </sheetData>
  <mergeCells count="6">
    <mergeCell ref="A2:D2"/>
    <mergeCell ref="A3:D3"/>
    <mergeCell ref="A6:D6"/>
    <mergeCell ref="A21:D21"/>
    <mergeCell ref="A22:D22"/>
    <mergeCell ref="A5:D5"/>
  </mergeCells>
  <pageMargins left="1.05" right="1.05" top="0.5" bottom="0.25" header="0" footer="0"/>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view="pageLayout" topLeftCell="B3" zoomScale="175" zoomScaleNormal="100" zoomScaleSheetLayoutView="100" zoomScalePageLayoutView="175" workbookViewId="0">
      <selection activeCell="E40" sqref="E40"/>
    </sheetView>
  </sheetViews>
  <sheetFormatPr defaultRowHeight="8.25" x14ac:dyDescent="0.15"/>
  <cols>
    <col min="1" max="1" width="14" style="75" customWidth="1"/>
    <col min="2" max="7" width="11.42578125" style="75" customWidth="1"/>
    <col min="8" max="8" width="12.7109375" style="75" customWidth="1"/>
    <col min="9" max="16384" width="9.140625" style="75"/>
  </cols>
  <sheetData>
    <row r="1" spans="1:8" ht="10.5" customHeight="1" x14ac:dyDescent="0.15">
      <c r="A1" s="215" t="s">
        <v>277</v>
      </c>
    </row>
    <row r="2" spans="1:8" ht="12.75" customHeight="1" x14ac:dyDescent="0.15">
      <c r="A2" s="432" t="s">
        <v>338</v>
      </c>
      <c r="B2" s="432"/>
      <c r="C2" s="432"/>
      <c r="D2" s="432"/>
      <c r="E2" s="432"/>
      <c r="F2" s="432"/>
      <c r="G2" s="432"/>
    </row>
    <row r="3" spans="1:8" ht="18" customHeight="1" x14ac:dyDescent="0.15">
      <c r="A3" s="445" t="s">
        <v>454</v>
      </c>
      <c r="B3" s="445"/>
      <c r="C3" s="445"/>
      <c r="D3" s="445"/>
      <c r="E3" s="445"/>
      <c r="F3" s="445"/>
      <c r="G3" s="445"/>
    </row>
    <row r="4" spans="1:8" ht="7.5" customHeight="1" x14ac:dyDescent="0.15">
      <c r="A4" s="499"/>
      <c r="B4" s="499"/>
      <c r="C4" s="499"/>
      <c r="D4" s="499"/>
      <c r="E4" s="499"/>
      <c r="F4" s="499"/>
      <c r="G4" s="499"/>
    </row>
    <row r="5" spans="1:8" ht="18.75" customHeight="1" x14ac:dyDescent="0.15">
      <c r="A5" s="467" t="s">
        <v>425</v>
      </c>
      <c r="B5" s="468"/>
      <c r="C5" s="468"/>
      <c r="D5" s="468"/>
      <c r="E5" s="468"/>
      <c r="F5" s="468"/>
      <c r="G5" s="468"/>
    </row>
    <row r="6" spans="1:8" ht="9.1999999999999993" customHeight="1" x14ac:dyDescent="0.15">
      <c r="B6" s="39" t="s">
        <v>96</v>
      </c>
      <c r="C6" s="39" t="s">
        <v>41</v>
      </c>
      <c r="D6" s="39" t="s">
        <v>40</v>
      </c>
      <c r="E6" s="39" t="s">
        <v>39</v>
      </c>
      <c r="F6" s="39" t="s">
        <v>97</v>
      </c>
      <c r="G6" s="39" t="s">
        <v>0</v>
      </c>
    </row>
    <row r="7" spans="1:8" ht="9.1999999999999993" customHeight="1" x14ac:dyDescent="0.15">
      <c r="A7" s="20" t="s">
        <v>21</v>
      </c>
      <c r="B7" s="296">
        <v>16153914</v>
      </c>
      <c r="C7" s="296">
        <v>1329514</v>
      </c>
      <c r="D7" s="296">
        <v>3106005</v>
      </c>
      <c r="E7" s="296">
        <v>1235405</v>
      </c>
      <c r="F7" s="296">
        <v>15416755</v>
      </c>
      <c r="G7" s="296">
        <v>37241593</v>
      </c>
    </row>
    <row r="8" spans="1:8" ht="9.1999999999999993" customHeight="1" x14ac:dyDescent="0.15">
      <c r="A8" s="104" t="s">
        <v>84</v>
      </c>
      <c r="B8" s="297">
        <v>6363341</v>
      </c>
      <c r="C8" s="297">
        <v>538394</v>
      </c>
      <c r="D8" s="297">
        <v>1730298</v>
      </c>
      <c r="E8" s="297">
        <v>559992</v>
      </c>
      <c r="F8" s="297">
        <v>10089537</v>
      </c>
      <c r="G8" s="297">
        <v>19281562</v>
      </c>
      <c r="H8" s="27"/>
    </row>
    <row r="9" spans="1:8" ht="9.1999999999999993" customHeight="1" x14ac:dyDescent="0.15">
      <c r="A9" s="104" t="s">
        <v>85</v>
      </c>
      <c r="B9" s="297">
        <v>9790573</v>
      </c>
      <c r="C9" s="297">
        <v>791120</v>
      </c>
      <c r="D9" s="297">
        <v>1375707</v>
      </c>
      <c r="E9" s="297">
        <v>675413</v>
      </c>
      <c r="F9" s="297">
        <v>5327218</v>
      </c>
      <c r="G9" s="297">
        <v>17960031</v>
      </c>
      <c r="H9" s="27"/>
    </row>
    <row r="10" spans="1:8" ht="9.1999999999999993" customHeight="1" x14ac:dyDescent="0.15">
      <c r="A10" s="20" t="s">
        <v>68</v>
      </c>
      <c r="B10" s="296">
        <v>86777024</v>
      </c>
      <c r="C10" s="296">
        <v>2693812</v>
      </c>
      <c r="D10" s="296">
        <v>19527989</v>
      </c>
      <c r="E10" s="296">
        <v>11261733</v>
      </c>
      <c r="F10" s="296">
        <v>44715997</v>
      </c>
      <c r="G10" s="296">
        <v>164976555</v>
      </c>
      <c r="H10" s="27"/>
    </row>
    <row r="11" spans="1:8" ht="9.1999999999999993" customHeight="1" x14ac:dyDescent="0.15">
      <c r="A11" s="20" t="s">
        <v>69</v>
      </c>
      <c r="B11" s="296">
        <v>8613491</v>
      </c>
      <c r="C11" s="296">
        <v>1297367</v>
      </c>
      <c r="D11" s="296">
        <v>3589329</v>
      </c>
      <c r="E11" s="296">
        <v>1776269</v>
      </c>
      <c r="F11" s="296">
        <v>14568166</v>
      </c>
      <c r="G11" s="296">
        <v>29844622</v>
      </c>
      <c r="H11" s="27"/>
    </row>
    <row r="12" spans="1:8" ht="9.1999999999999993" customHeight="1" x14ac:dyDescent="0.15">
      <c r="A12" s="20" t="s">
        <v>70</v>
      </c>
      <c r="B12" s="296">
        <v>7113371</v>
      </c>
      <c r="C12" s="296">
        <v>161552</v>
      </c>
      <c r="D12" s="296">
        <v>606912</v>
      </c>
      <c r="E12" s="296">
        <v>535895</v>
      </c>
      <c r="F12" s="296">
        <v>3806705</v>
      </c>
      <c r="G12" s="296">
        <v>12224435</v>
      </c>
      <c r="H12" s="27"/>
    </row>
    <row r="13" spans="1:8" ht="9.1999999999999993" customHeight="1" thickBot="1" x14ac:dyDescent="0.2">
      <c r="A13" s="34" t="s">
        <v>71</v>
      </c>
      <c r="B13" s="298">
        <v>2254144</v>
      </c>
      <c r="C13" s="298">
        <v>152389</v>
      </c>
      <c r="D13" s="298">
        <v>707448</v>
      </c>
      <c r="E13" s="298">
        <v>240920</v>
      </c>
      <c r="F13" s="298">
        <v>2792576</v>
      </c>
      <c r="G13" s="298">
        <v>6147477</v>
      </c>
      <c r="H13" s="27"/>
    </row>
    <row r="14" spans="1:8" ht="9.1999999999999993" customHeight="1" x14ac:dyDescent="0.15">
      <c r="A14" s="283" t="s">
        <v>0</v>
      </c>
      <c r="B14" s="299">
        <v>120911944</v>
      </c>
      <c r="C14" s="299">
        <v>5634634</v>
      </c>
      <c r="D14" s="299">
        <v>27537683</v>
      </c>
      <c r="E14" s="299">
        <v>15050222</v>
      </c>
      <c r="F14" s="299">
        <v>81300199</v>
      </c>
      <c r="G14" s="299">
        <v>250434682</v>
      </c>
    </row>
    <row r="15" spans="1:8" ht="9.1999999999999993" customHeight="1" x14ac:dyDescent="0.15">
      <c r="A15" s="211"/>
      <c r="B15" s="212"/>
      <c r="C15" s="129"/>
      <c r="D15" s="129"/>
      <c r="E15" s="129"/>
      <c r="F15" s="129"/>
      <c r="G15" s="129"/>
    </row>
    <row r="16" spans="1:8" ht="9.1999999999999993" customHeight="1" x14ac:dyDescent="0.15">
      <c r="A16" s="284" t="s">
        <v>335</v>
      </c>
      <c r="B16" s="55"/>
      <c r="C16" s="49"/>
      <c r="D16" s="49"/>
      <c r="E16" s="49"/>
      <c r="F16" s="49"/>
      <c r="G16" s="49"/>
    </row>
    <row r="17" spans="1:8" ht="9.1999999999999993" customHeight="1" x14ac:dyDescent="0.15">
      <c r="A17" s="285" t="s">
        <v>21</v>
      </c>
      <c r="B17" s="288">
        <v>43.376001665664518</v>
      </c>
      <c r="C17" s="288">
        <v>3.5699708119359985</v>
      </c>
      <c r="D17" s="292">
        <v>8.3401507556349692</v>
      </c>
      <c r="E17" s="288">
        <v>3.3172721693188576</v>
      </c>
      <c r="F17" s="288">
        <v>41.396604597445659</v>
      </c>
      <c r="G17" s="288">
        <v>100</v>
      </c>
      <c r="H17" s="56"/>
    </row>
    <row r="18" spans="1:8" ht="9.1999999999999993" customHeight="1" x14ac:dyDescent="0.15">
      <c r="A18" s="235" t="s">
        <v>84</v>
      </c>
      <c r="B18" s="289">
        <v>33.002206978874426</v>
      </c>
      <c r="C18" s="289">
        <v>2.7922737794790691</v>
      </c>
      <c r="D18" s="293">
        <v>8.9738476581928381</v>
      </c>
      <c r="E18" s="289">
        <v>2.9042875260832086</v>
      </c>
      <c r="F18" s="289">
        <v>52.327384057370466</v>
      </c>
      <c r="G18" s="289">
        <v>100</v>
      </c>
    </row>
    <row r="19" spans="1:8" ht="9.1999999999999993" customHeight="1" x14ac:dyDescent="0.15">
      <c r="A19" s="235" t="s">
        <v>85</v>
      </c>
      <c r="B19" s="289">
        <v>54.513118602078137</v>
      </c>
      <c r="C19" s="289">
        <v>4.4048921741838862</v>
      </c>
      <c r="D19" s="293">
        <v>7.6598253087647787</v>
      </c>
      <c r="E19" s="289">
        <v>3.7606449565705096</v>
      </c>
      <c r="F19" s="289">
        <v>29.661518958402688</v>
      </c>
      <c r="G19" s="289">
        <v>100</v>
      </c>
    </row>
    <row r="20" spans="1:8" ht="9.1999999999999993" customHeight="1" x14ac:dyDescent="0.15">
      <c r="A20" s="285" t="s">
        <v>68</v>
      </c>
      <c r="B20" s="288">
        <v>52.599609683933565</v>
      </c>
      <c r="C20" s="288">
        <v>1.6328453458129251</v>
      </c>
      <c r="D20" s="292">
        <v>11.83682675395907</v>
      </c>
      <c r="E20" s="288">
        <v>6.8262626771422159</v>
      </c>
      <c r="F20" s="288">
        <v>27.104455539152216</v>
      </c>
      <c r="G20" s="288">
        <v>100</v>
      </c>
    </row>
    <row r="21" spans="1:8" ht="9.1999999999999993" customHeight="1" x14ac:dyDescent="0.15">
      <c r="A21" s="285" t="s">
        <v>69</v>
      </c>
      <c r="B21" s="288">
        <v>28.861116083158965</v>
      </c>
      <c r="C21" s="288">
        <v>4.3470713081908023</v>
      </c>
      <c r="D21" s="292">
        <v>12.026719587870806</v>
      </c>
      <c r="E21" s="288">
        <v>5.9517222231864757</v>
      </c>
      <c r="F21" s="288">
        <v>48.813370797592945</v>
      </c>
      <c r="G21" s="288">
        <v>100</v>
      </c>
    </row>
    <row r="22" spans="1:8" ht="9.1999999999999993" customHeight="1" x14ac:dyDescent="0.15">
      <c r="A22" s="285" t="s">
        <v>70</v>
      </c>
      <c r="B22" s="288">
        <v>58.189773187881485</v>
      </c>
      <c r="C22" s="288">
        <v>1.3215498303193562</v>
      </c>
      <c r="D22" s="292">
        <v>4.964744791886087</v>
      </c>
      <c r="E22" s="288">
        <v>4.3838017871582613</v>
      </c>
      <c r="F22" s="288">
        <v>31.140130402754814</v>
      </c>
      <c r="G22" s="288">
        <v>100</v>
      </c>
    </row>
    <row r="23" spans="1:8" ht="9.1999999999999993" customHeight="1" thickBot="1" x14ac:dyDescent="0.2">
      <c r="A23" s="227" t="s">
        <v>71</v>
      </c>
      <c r="B23" s="290">
        <v>36.667790705032324</v>
      </c>
      <c r="C23" s="290">
        <v>2.4788868669211777</v>
      </c>
      <c r="D23" s="294">
        <v>11.507940574645501</v>
      </c>
      <c r="E23" s="290">
        <v>3.9190061223490549</v>
      </c>
      <c r="F23" s="290">
        <v>45.426375731051941</v>
      </c>
      <c r="G23" s="290">
        <v>100</v>
      </c>
    </row>
    <row r="24" spans="1:8" ht="9.1999999999999993" customHeight="1" x14ac:dyDescent="0.15">
      <c r="A24" s="283" t="s">
        <v>91</v>
      </c>
      <c r="B24" s="291">
        <v>48.280830368375256</v>
      </c>
      <c r="C24" s="291">
        <v>2.2499415636049962</v>
      </c>
      <c r="D24" s="295">
        <v>10.995954226499666</v>
      </c>
      <c r="E24" s="291">
        <v>6.0096396712337148</v>
      </c>
      <c r="F24" s="291">
        <v>32.463634170286369</v>
      </c>
      <c r="G24" s="291">
        <v>100</v>
      </c>
    </row>
    <row r="25" spans="1:8" s="92" customFormat="1" ht="10.5" customHeight="1" x14ac:dyDescent="0.15">
      <c r="A25" s="496" t="s">
        <v>280</v>
      </c>
      <c r="B25" s="497"/>
      <c r="C25" s="497"/>
      <c r="D25" s="497"/>
      <c r="E25" s="497"/>
      <c r="F25" s="497"/>
      <c r="G25" s="497"/>
    </row>
    <row r="26" spans="1:8" ht="10.5" customHeight="1" x14ac:dyDescent="0.15">
      <c r="A26" s="496" t="s">
        <v>341</v>
      </c>
      <c r="B26" s="497"/>
      <c r="C26" s="497"/>
      <c r="D26" s="497"/>
      <c r="E26" s="497"/>
      <c r="F26" s="497"/>
      <c r="G26" s="497"/>
    </row>
    <row r="27" spans="1:8" ht="18" customHeight="1" x14ac:dyDescent="0.15">
      <c r="A27" s="498" t="s">
        <v>250</v>
      </c>
      <c r="B27" s="498"/>
      <c r="C27" s="498"/>
      <c r="D27" s="498"/>
      <c r="E27" s="498"/>
      <c r="F27" s="498"/>
      <c r="G27" s="498"/>
    </row>
    <row r="28" spans="1:8" ht="12.75" customHeight="1" x14ac:dyDescent="0.15"/>
    <row r="30" spans="1:8" ht="13.5" customHeight="1" x14ac:dyDescent="0.15"/>
    <row r="36" ht="12.75" customHeight="1" x14ac:dyDescent="0.15"/>
    <row r="38" ht="13.5" customHeight="1" x14ac:dyDescent="0.15"/>
    <row r="40" ht="36" customHeight="1" x14ac:dyDescent="0.15"/>
    <row r="48" ht="12.75" customHeight="1" x14ac:dyDescent="0.15"/>
    <row r="50" ht="13.5" customHeight="1" x14ac:dyDescent="0.15"/>
    <row r="57" ht="12.75" customHeight="1" x14ac:dyDescent="0.15"/>
    <row r="59" ht="13.5" customHeight="1" x14ac:dyDescent="0.15"/>
    <row r="61" ht="36" customHeight="1" x14ac:dyDescent="0.15"/>
  </sheetData>
  <mergeCells count="7">
    <mergeCell ref="A26:G26"/>
    <mergeCell ref="A27:G27"/>
    <mergeCell ref="A2:G2"/>
    <mergeCell ref="A25:G25"/>
    <mergeCell ref="A3:G3"/>
    <mergeCell ref="A4:G4"/>
    <mergeCell ref="A5:G5"/>
  </mergeCells>
  <phoneticPr fontId="3" type="noConversion"/>
  <pageMargins left="1.05" right="1.05" top="0.5" bottom="0.25" header="0" footer="0"/>
  <pageSetup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view="pageLayout" zoomScale="175" zoomScaleNormal="150" zoomScaleSheetLayoutView="100" zoomScalePageLayoutView="175" workbookViewId="0">
      <selection activeCell="A26" sqref="A26:F26"/>
    </sheetView>
  </sheetViews>
  <sheetFormatPr defaultColWidth="9.140625" defaultRowHeight="12.75" x14ac:dyDescent="0.2"/>
  <cols>
    <col min="1" max="1" width="14.140625" customWidth="1"/>
    <col min="2" max="4" width="8" customWidth="1"/>
    <col min="5" max="5" width="8.85546875" customWidth="1"/>
    <col min="6" max="6" width="8" customWidth="1"/>
    <col min="8" max="8" width="10.42578125" bestFit="1" customWidth="1"/>
    <col min="9" max="10" width="9.28515625" bestFit="1" customWidth="1"/>
  </cols>
  <sheetData>
    <row r="1" spans="1:6" ht="11.25" customHeight="1" x14ac:dyDescent="0.2">
      <c r="A1" s="214" t="s">
        <v>278</v>
      </c>
      <c r="B1" s="13"/>
      <c r="C1" s="13"/>
      <c r="D1" s="13"/>
      <c r="E1" s="13"/>
      <c r="F1" s="13"/>
    </row>
    <row r="2" spans="1:6" ht="13.5" customHeight="1" x14ac:dyDescent="0.2">
      <c r="A2" s="432" t="s">
        <v>338</v>
      </c>
      <c r="B2" s="432"/>
      <c r="C2" s="432"/>
      <c r="D2" s="432"/>
      <c r="E2" s="432"/>
      <c r="F2" s="432"/>
    </row>
    <row r="3" spans="1:6" ht="19.5" customHeight="1" x14ac:dyDescent="0.2">
      <c r="A3" s="445" t="s">
        <v>383</v>
      </c>
      <c r="B3" s="445"/>
      <c r="C3" s="445"/>
      <c r="D3" s="445"/>
      <c r="E3" s="445"/>
      <c r="F3" s="445"/>
    </row>
    <row r="4" spans="1:6" ht="7.5" customHeight="1" x14ac:dyDescent="0.2">
      <c r="A4" s="15"/>
      <c r="B4" s="15"/>
      <c r="C4" s="15"/>
      <c r="D4" s="15"/>
      <c r="E4" s="15"/>
      <c r="F4" s="15"/>
    </row>
    <row r="5" spans="1:6" ht="19.5" customHeight="1" x14ac:dyDescent="0.2">
      <c r="A5" s="434" t="s">
        <v>384</v>
      </c>
      <c r="B5" s="435"/>
      <c r="C5" s="435"/>
      <c r="D5" s="435"/>
      <c r="E5" s="435"/>
      <c r="F5" s="435"/>
    </row>
    <row r="6" spans="1:6" ht="9.9499999999999993" customHeight="1" x14ac:dyDescent="0.2">
      <c r="A6" s="73"/>
      <c r="B6" s="487" t="s">
        <v>321</v>
      </c>
      <c r="C6" s="487"/>
      <c r="D6" s="487"/>
      <c r="E6" s="74"/>
      <c r="F6" s="74"/>
    </row>
    <row r="7" spans="1:6" ht="18" customHeight="1" x14ac:dyDescent="0.2">
      <c r="A7" s="18"/>
      <c r="B7" s="217" t="s">
        <v>50</v>
      </c>
      <c r="C7" s="217" t="s">
        <v>51</v>
      </c>
      <c r="D7" s="217" t="s">
        <v>52</v>
      </c>
      <c r="E7" s="217" t="s">
        <v>67</v>
      </c>
      <c r="F7" s="218" t="s">
        <v>0</v>
      </c>
    </row>
    <row r="8" spans="1:6" ht="9.9499999999999993" customHeight="1" x14ac:dyDescent="0.2">
      <c r="A8" s="20" t="s">
        <v>21</v>
      </c>
      <c r="B8" s="21">
        <v>29158959</v>
      </c>
      <c r="C8" s="21">
        <v>11991171</v>
      </c>
      <c r="D8" s="21">
        <v>5167360</v>
      </c>
      <c r="E8" s="23">
        <v>4649420</v>
      </c>
      <c r="F8" s="21">
        <v>50966910</v>
      </c>
    </row>
    <row r="9" spans="1:6" ht="9.9499999999999993" customHeight="1" x14ac:dyDescent="0.2">
      <c r="A9" s="104" t="s">
        <v>84</v>
      </c>
      <c r="B9" s="114">
        <v>18173236</v>
      </c>
      <c r="C9" s="114">
        <v>8675794</v>
      </c>
      <c r="D9" s="114">
        <v>2918693</v>
      </c>
      <c r="E9" s="110">
        <v>2694918</v>
      </c>
      <c r="F9" s="114">
        <v>32462641</v>
      </c>
    </row>
    <row r="10" spans="1:6" ht="9.9499999999999993" customHeight="1" x14ac:dyDescent="0.2">
      <c r="A10" s="104" t="s">
        <v>85</v>
      </c>
      <c r="B10" s="114">
        <v>10985723</v>
      </c>
      <c r="C10" s="114">
        <v>3315377</v>
      </c>
      <c r="D10" s="114">
        <v>2248667</v>
      </c>
      <c r="E10" s="110">
        <v>1954502</v>
      </c>
      <c r="F10" s="114">
        <v>18504269</v>
      </c>
    </row>
    <row r="11" spans="1:6" ht="9.9499999999999993" customHeight="1" x14ac:dyDescent="0.2">
      <c r="A11" s="20" t="s">
        <v>68</v>
      </c>
      <c r="B11" s="21">
        <v>124411453</v>
      </c>
      <c r="C11" s="21">
        <v>22392887</v>
      </c>
      <c r="D11" s="21">
        <v>9674998</v>
      </c>
      <c r="E11" s="23">
        <v>35925420</v>
      </c>
      <c r="F11" s="21">
        <v>192404758</v>
      </c>
    </row>
    <row r="12" spans="1:6" ht="9.9499999999999993" customHeight="1" x14ac:dyDescent="0.2">
      <c r="A12" s="20" t="s">
        <v>69</v>
      </c>
      <c r="B12" s="21">
        <v>13078964</v>
      </c>
      <c r="C12" s="21">
        <v>14609833</v>
      </c>
      <c r="D12" s="21">
        <v>2707308</v>
      </c>
      <c r="E12" s="23">
        <v>6043358</v>
      </c>
      <c r="F12" s="21">
        <v>36439463</v>
      </c>
    </row>
    <row r="13" spans="1:6" ht="9.9499999999999993" customHeight="1" x14ac:dyDescent="0.2">
      <c r="A13" s="20" t="s">
        <v>70</v>
      </c>
      <c r="B13" s="21">
        <v>10498541</v>
      </c>
      <c r="C13" s="21">
        <v>1481783</v>
      </c>
      <c r="D13" s="21">
        <v>828155</v>
      </c>
      <c r="E13" s="23">
        <v>1752442</v>
      </c>
      <c r="F13" s="21">
        <v>14560921</v>
      </c>
    </row>
    <row r="14" spans="1:6" ht="9.9499999999999993" customHeight="1" thickBot="1" x14ac:dyDescent="0.25">
      <c r="A14" s="34" t="s">
        <v>71</v>
      </c>
      <c r="B14" s="21">
        <v>4948978</v>
      </c>
      <c r="C14" s="21">
        <v>2356691</v>
      </c>
      <c r="D14" s="21">
        <v>763623</v>
      </c>
      <c r="E14" s="23">
        <v>1144239</v>
      </c>
      <c r="F14" s="21">
        <v>9213531</v>
      </c>
    </row>
    <row r="15" spans="1:6" ht="9.9499999999999993" customHeight="1" x14ac:dyDescent="0.2">
      <c r="A15" s="122" t="s">
        <v>0</v>
      </c>
      <c r="B15" s="44">
        <v>182096895</v>
      </c>
      <c r="C15" s="44">
        <v>52832365</v>
      </c>
      <c r="D15" s="44">
        <v>19141444</v>
      </c>
      <c r="E15" s="47">
        <v>49514879</v>
      </c>
      <c r="F15" s="44">
        <v>303585583</v>
      </c>
    </row>
    <row r="16" spans="1:6" ht="9.9499999999999993" customHeight="1" x14ac:dyDescent="0.2">
      <c r="A16" s="211"/>
      <c r="B16" s="211"/>
      <c r="C16" s="211"/>
      <c r="D16" s="211"/>
      <c r="E16" s="211"/>
      <c r="F16" s="211"/>
    </row>
    <row r="17" spans="1:7" ht="9.9499999999999993" customHeight="1" x14ac:dyDescent="0.2">
      <c r="A17" s="284" t="s">
        <v>335</v>
      </c>
      <c r="B17" s="121"/>
      <c r="C17" s="121"/>
      <c r="D17" s="121"/>
      <c r="E17" s="121"/>
      <c r="F17" s="121"/>
    </row>
    <row r="18" spans="1:7" ht="9.9499999999999993" customHeight="1" x14ac:dyDescent="0.2">
      <c r="A18" s="285" t="s">
        <v>21</v>
      </c>
      <c r="B18" s="288">
        <f>(B8/$F8)*100</f>
        <v>57.211549611306637</v>
      </c>
      <c r="C18" s="288">
        <f t="shared" ref="C18:E18" si="0">(C8/$F8)*100</f>
        <v>23.527365108067176</v>
      </c>
      <c r="D18" s="288">
        <f t="shared" si="0"/>
        <v>10.138656630350948</v>
      </c>
      <c r="E18" s="288">
        <f t="shared" si="0"/>
        <v>9.1224286502752463</v>
      </c>
      <c r="F18" s="304">
        <v>100</v>
      </c>
    </row>
    <row r="19" spans="1:7" ht="9.9499999999999993" customHeight="1" x14ac:dyDescent="0.2">
      <c r="A19" s="235" t="s">
        <v>84</v>
      </c>
      <c r="B19" s="288">
        <f t="shared" ref="B19:E19" si="1">(B9/$F9)*100</f>
        <v>55.982000971516769</v>
      </c>
      <c r="C19" s="288">
        <f t="shared" si="1"/>
        <v>26.72547190476585</v>
      </c>
      <c r="D19" s="288">
        <f t="shared" si="1"/>
        <v>8.9909289881867593</v>
      </c>
      <c r="E19" s="288">
        <f t="shared" si="1"/>
        <v>8.3015981355306252</v>
      </c>
      <c r="F19" s="275">
        <v>100</v>
      </c>
    </row>
    <row r="20" spans="1:7" ht="9.9499999999999993" customHeight="1" x14ac:dyDescent="0.2">
      <c r="A20" s="235" t="s">
        <v>85</v>
      </c>
      <c r="B20" s="288">
        <f t="shared" ref="B20:E20" si="2">(B10/$F10)*100</f>
        <v>59.368586783946988</v>
      </c>
      <c r="C20" s="288">
        <f t="shared" si="2"/>
        <v>17.916822328944743</v>
      </c>
      <c r="D20" s="288">
        <f t="shared" si="2"/>
        <v>12.152152565443142</v>
      </c>
      <c r="E20" s="288">
        <f t="shared" si="2"/>
        <v>10.562438321665125</v>
      </c>
      <c r="F20" s="275">
        <v>100</v>
      </c>
    </row>
    <row r="21" spans="1:7" ht="9.9499999999999993" customHeight="1" x14ac:dyDescent="0.2">
      <c r="A21" s="285" t="s">
        <v>68</v>
      </c>
      <c r="B21" s="288">
        <f t="shared" ref="B21:E21" si="3">(B11/$F11)*100</f>
        <v>64.661318302741762</v>
      </c>
      <c r="C21" s="288">
        <f t="shared" si="3"/>
        <v>11.638426841814379</v>
      </c>
      <c r="D21" s="288">
        <f t="shared" si="3"/>
        <v>5.028460886606557</v>
      </c>
      <c r="E21" s="288">
        <f t="shared" si="3"/>
        <v>18.671793968837299</v>
      </c>
      <c r="F21" s="305">
        <v>100</v>
      </c>
    </row>
    <row r="22" spans="1:7" ht="9.9499999999999993" customHeight="1" x14ac:dyDescent="0.2">
      <c r="A22" s="285" t="s">
        <v>69</v>
      </c>
      <c r="B22" s="288">
        <f t="shared" ref="B22:E22" si="4">(B12/$F12)*100</f>
        <v>35.892307194537963</v>
      </c>
      <c r="C22" s="288">
        <f t="shared" si="4"/>
        <v>40.093436612938014</v>
      </c>
      <c r="D22" s="288">
        <f t="shared" si="4"/>
        <v>7.4296045471361634</v>
      </c>
      <c r="E22" s="288">
        <f t="shared" si="4"/>
        <v>16.584651645387861</v>
      </c>
      <c r="F22" s="305">
        <v>100</v>
      </c>
    </row>
    <row r="23" spans="1:7" ht="9.9499999999999993" customHeight="1" x14ac:dyDescent="0.2">
      <c r="A23" s="285" t="s">
        <v>70</v>
      </c>
      <c r="B23" s="288">
        <f t="shared" ref="B23:E23" si="5">(B13/$F13)*100</f>
        <v>72.100803239025879</v>
      </c>
      <c r="C23" s="288">
        <f t="shared" si="5"/>
        <v>10.176437328380533</v>
      </c>
      <c r="D23" s="288">
        <f t="shared" si="5"/>
        <v>5.6875179804903819</v>
      </c>
      <c r="E23" s="288">
        <f t="shared" si="5"/>
        <v>12.035241452103202</v>
      </c>
      <c r="F23" s="305">
        <v>100</v>
      </c>
    </row>
    <row r="24" spans="1:7" ht="9.9499999999999993" customHeight="1" thickBot="1" x14ac:dyDescent="0.25">
      <c r="A24" s="227" t="s">
        <v>71</v>
      </c>
      <c r="B24" s="290">
        <f t="shared" ref="B24:E25" si="6">(B14/$F14)*100</f>
        <v>53.714238330559695</v>
      </c>
      <c r="C24" s="290">
        <f t="shared" si="6"/>
        <v>25.578586537560899</v>
      </c>
      <c r="D24" s="290">
        <f t="shared" si="6"/>
        <v>8.2880602453066032</v>
      </c>
      <c r="E24" s="290">
        <f t="shared" si="6"/>
        <v>12.419114886572803</v>
      </c>
      <c r="F24" s="314">
        <v>100</v>
      </c>
    </row>
    <row r="25" spans="1:7" ht="9.9499999999999993" customHeight="1" x14ac:dyDescent="0.2">
      <c r="A25" s="283" t="s">
        <v>91</v>
      </c>
      <c r="B25" s="374">
        <f>(B15/$F15)*100</f>
        <v>59.982062784582233</v>
      </c>
      <c r="C25" s="374">
        <f t="shared" si="6"/>
        <v>17.402791159552528</v>
      </c>
      <c r="D25" s="374">
        <f t="shared" si="6"/>
        <v>6.3051228621749136</v>
      </c>
      <c r="E25" s="374">
        <f t="shared" si="6"/>
        <v>16.310023193690327</v>
      </c>
      <c r="F25" s="375">
        <v>100</v>
      </c>
      <c r="G25" s="3"/>
    </row>
    <row r="26" spans="1:7" ht="30" customHeight="1" x14ac:dyDescent="0.2">
      <c r="A26" s="439" t="s">
        <v>455</v>
      </c>
      <c r="B26" s="439"/>
      <c r="C26" s="439"/>
      <c r="D26" s="439"/>
      <c r="E26" s="439"/>
      <c r="F26" s="439"/>
    </row>
    <row r="27" spans="1:7" ht="11.25" customHeight="1" x14ac:dyDescent="0.2">
      <c r="A27" s="436" t="s">
        <v>352</v>
      </c>
      <c r="B27" s="441"/>
      <c r="C27" s="441"/>
      <c r="D27" s="441"/>
      <c r="E27" s="441"/>
      <c r="F27" s="441"/>
    </row>
    <row r="28" spans="1:7" ht="19.5" customHeight="1" x14ac:dyDescent="0.2">
      <c r="A28" s="438" t="s">
        <v>250</v>
      </c>
      <c r="B28" s="438"/>
      <c r="C28" s="438"/>
      <c r="D28" s="438"/>
      <c r="E28" s="438"/>
      <c r="F28" s="438"/>
    </row>
  </sheetData>
  <mergeCells count="7">
    <mergeCell ref="A2:F2"/>
    <mergeCell ref="A3:F3"/>
    <mergeCell ref="A5:F5"/>
    <mergeCell ref="A27:F27"/>
    <mergeCell ref="A28:F28"/>
    <mergeCell ref="B6:D6"/>
    <mergeCell ref="A26:F26"/>
  </mergeCells>
  <pageMargins left="1.05" right="1.05" top="0.5" bottom="0.25" header="0" footer="0"/>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Layout" zoomScale="160" zoomScaleNormal="150" zoomScaleSheetLayoutView="100" zoomScalePageLayoutView="160" workbookViewId="0">
      <selection activeCell="B10" sqref="B10"/>
    </sheetView>
  </sheetViews>
  <sheetFormatPr defaultColWidth="9.140625" defaultRowHeight="12.75" x14ac:dyDescent="0.2"/>
  <cols>
    <col min="1" max="1" width="14.5703125" customWidth="1"/>
    <col min="2" max="5" width="9.85546875" customWidth="1"/>
    <col min="7" max="7" width="10.42578125" bestFit="1" customWidth="1"/>
    <col min="8" max="9" width="9.28515625" bestFit="1" customWidth="1"/>
  </cols>
  <sheetData>
    <row r="1" spans="1:5" ht="10.5" customHeight="1" x14ac:dyDescent="0.2">
      <c r="A1" s="214" t="s">
        <v>331</v>
      </c>
      <c r="B1" s="13"/>
      <c r="C1" s="13"/>
      <c r="D1" s="13"/>
      <c r="E1" s="13"/>
    </row>
    <row r="2" spans="1:5" ht="12.75" customHeight="1" x14ac:dyDescent="0.2">
      <c r="A2" s="432" t="s">
        <v>338</v>
      </c>
      <c r="B2" s="432"/>
      <c r="C2" s="432"/>
      <c r="D2" s="432"/>
      <c r="E2" s="432"/>
    </row>
    <row r="3" spans="1:5" ht="19.5" customHeight="1" x14ac:dyDescent="0.2">
      <c r="A3" s="445" t="s">
        <v>466</v>
      </c>
      <c r="B3" s="445"/>
      <c r="C3" s="445"/>
      <c r="D3" s="445"/>
      <c r="E3" s="445"/>
    </row>
    <row r="4" spans="1:5" ht="7.5" customHeight="1" x14ac:dyDescent="0.2">
      <c r="A4" s="15"/>
      <c r="B4" s="15"/>
      <c r="C4" s="15"/>
      <c r="D4" s="15"/>
      <c r="E4" s="15"/>
    </row>
    <row r="5" spans="1:5" ht="18" customHeight="1" x14ac:dyDescent="0.2">
      <c r="A5" s="434" t="s">
        <v>385</v>
      </c>
      <c r="B5" s="435"/>
      <c r="C5" s="435"/>
      <c r="D5" s="435"/>
      <c r="E5" s="435"/>
    </row>
    <row r="6" spans="1:5" ht="18.75" customHeight="1" x14ac:dyDescent="0.2">
      <c r="A6" s="18"/>
      <c r="B6" s="190" t="s">
        <v>145</v>
      </c>
      <c r="C6" s="190" t="s">
        <v>165</v>
      </c>
      <c r="D6" s="190" t="s">
        <v>146</v>
      </c>
      <c r="E6" s="190" t="s">
        <v>0</v>
      </c>
    </row>
    <row r="7" spans="1:5" ht="9.1999999999999993" customHeight="1" x14ac:dyDescent="0.2">
      <c r="A7" s="20" t="s">
        <v>21</v>
      </c>
      <c r="B7" s="23">
        <v>2870130</v>
      </c>
      <c r="C7" s="23">
        <v>4893479</v>
      </c>
      <c r="D7" s="23">
        <v>2812840</v>
      </c>
      <c r="E7" s="23">
        <v>10576449</v>
      </c>
    </row>
    <row r="8" spans="1:5" ht="9.1999999999999993" customHeight="1" x14ac:dyDescent="0.2">
      <c r="A8" s="104" t="s">
        <v>84</v>
      </c>
      <c r="B8" s="110">
        <v>1601575</v>
      </c>
      <c r="C8" s="110">
        <v>2176369</v>
      </c>
      <c r="D8" s="110">
        <v>949416</v>
      </c>
      <c r="E8" s="110">
        <v>4727360</v>
      </c>
    </row>
    <row r="9" spans="1:5" ht="9.1999999999999993" customHeight="1" x14ac:dyDescent="0.2">
      <c r="A9" s="104" t="s">
        <v>85</v>
      </c>
      <c r="B9" s="110">
        <v>1268555</v>
      </c>
      <c r="C9" s="110">
        <v>2717110</v>
      </c>
      <c r="D9" s="110">
        <v>1863424</v>
      </c>
      <c r="E9" s="110">
        <v>5849089</v>
      </c>
    </row>
    <row r="10" spans="1:5" ht="9.1999999999999993" customHeight="1" x14ac:dyDescent="0.2">
      <c r="A10" s="20" t="s">
        <v>68</v>
      </c>
      <c r="B10" s="23">
        <v>26859969</v>
      </c>
      <c r="C10" s="23">
        <v>19830621</v>
      </c>
      <c r="D10" s="23">
        <v>5266348</v>
      </c>
      <c r="E10" s="23">
        <v>51956938</v>
      </c>
    </row>
    <row r="11" spans="1:5" ht="9.1999999999999993" customHeight="1" x14ac:dyDescent="0.2">
      <c r="A11" s="20" t="s">
        <v>69</v>
      </c>
      <c r="B11" s="23">
        <v>3535515</v>
      </c>
      <c r="C11" s="23">
        <v>3771538</v>
      </c>
      <c r="D11" s="23">
        <v>1262371</v>
      </c>
      <c r="E11" s="23">
        <v>8569424</v>
      </c>
    </row>
    <row r="12" spans="1:5" ht="9.1999999999999993" customHeight="1" x14ac:dyDescent="0.2">
      <c r="A12" s="20" t="s">
        <v>70</v>
      </c>
      <c r="B12" s="23">
        <v>1077564</v>
      </c>
      <c r="C12" s="23">
        <v>1732845</v>
      </c>
      <c r="D12" s="23">
        <v>609084</v>
      </c>
      <c r="E12" s="23">
        <v>3419493</v>
      </c>
    </row>
    <row r="13" spans="1:5" ht="9.1999999999999993" customHeight="1" thickBot="1" x14ac:dyDescent="0.25">
      <c r="A13" s="34" t="s">
        <v>71</v>
      </c>
      <c r="B13" s="23">
        <v>626835</v>
      </c>
      <c r="C13" s="23">
        <v>708440</v>
      </c>
      <c r="D13" s="23">
        <v>282426</v>
      </c>
      <c r="E13" s="23">
        <v>1617701</v>
      </c>
    </row>
    <row r="14" spans="1:5" ht="9.1999999999999993" customHeight="1" x14ac:dyDescent="0.2">
      <c r="A14" s="122" t="s">
        <v>0</v>
      </c>
      <c r="B14" s="47">
        <v>34970013</v>
      </c>
      <c r="C14" s="47">
        <v>30936923</v>
      </c>
      <c r="D14" s="47">
        <v>10233069</v>
      </c>
      <c r="E14" s="47">
        <v>76140005</v>
      </c>
    </row>
    <row r="15" spans="1:5" ht="9.1999999999999993" customHeight="1" x14ac:dyDescent="0.2">
      <c r="A15" s="211"/>
      <c r="B15" s="211"/>
      <c r="C15" s="211"/>
      <c r="D15" s="211"/>
      <c r="E15" s="211"/>
    </row>
    <row r="16" spans="1:5" ht="9.1999999999999993" customHeight="1" x14ac:dyDescent="0.2">
      <c r="A16" s="284" t="s">
        <v>335</v>
      </c>
      <c r="B16" s="121"/>
      <c r="C16" s="121"/>
      <c r="D16" s="121"/>
      <c r="E16" s="121"/>
    </row>
    <row r="17" spans="1:5" ht="9.1999999999999993" customHeight="1" x14ac:dyDescent="0.2">
      <c r="A17" s="285" t="s">
        <v>21</v>
      </c>
      <c r="B17" s="288">
        <f>(B7/$E7)*100</f>
        <v>27.136990874725537</v>
      </c>
      <c r="C17" s="288">
        <f t="shared" ref="C17:D17" si="0">(C7/$E7)*100</f>
        <v>46.267693438506626</v>
      </c>
      <c r="D17" s="288">
        <f t="shared" si="0"/>
        <v>26.595315686767833</v>
      </c>
      <c r="E17" s="288">
        <v>100</v>
      </c>
    </row>
    <row r="18" spans="1:5" ht="9.1999999999999993" customHeight="1" x14ac:dyDescent="0.2">
      <c r="A18" s="235" t="s">
        <v>84</v>
      </c>
      <c r="B18" s="289">
        <f t="shared" ref="B18:D18" si="1">(B8/$E8)*100</f>
        <v>33.878845698233263</v>
      </c>
      <c r="C18" s="289">
        <f t="shared" si="1"/>
        <v>46.037725072767884</v>
      </c>
      <c r="D18" s="289">
        <f t="shared" si="1"/>
        <v>20.083429228998849</v>
      </c>
      <c r="E18" s="289">
        <v>100</v>
      </c>
    </row>
    <row r="19" spans="1:5" ht="9.1999999999999993" customHeight="1" x14ac:dyDescent="0.2">
      <c r="A19" s="235" t="s">
        <v>85</v>
      </c>
      <c r="B19" s="289">
        <f t="shared" ref="B19:D19" si="2">(B9/$E9)*100</f>
        <v>21.688078263127814</v>
      </c>
      <c r="C19" s="289">
        <f t="shared" si="2"/>
        <v>46.453558836256384</v>
      </c>
      <c r="D19" s="289">
        <f t="shared" si="2"/>
        <v>31.858362900615806</v>
      </c>
      <c r="E19" s="289">
        <v>100</v>
      </c>
    </row>
    <row r="20" spans="1:5" ht="9.1999999999999993" customHeight="1" x14ac:dyDescent="0.2">
      <c r="A20" s="285" t="s">
        <v>68</v>
      </c>
      <c r="B20" s="300">
        <f t="shared" ref="B20:D20" si="3">(B10/$E10)*100</f>
        <v>51.696597286006352</v>
      </c>
      <c r="C20" s="300">
        <f t="shared" si="3"/>
        <v>38.167416640295471</v>
      </c>
      <c r="D20" s="300">
        <f t="shared" si="3"/>
        <v>10.135986073698184</v>
      </c>
      <c r="E20" s="300">
        <v>100</v>
      </c>
    </row>
    <row r="21" spans="1:5" ht="9.1999999999999993" customHeight="1" x14ac:dyDescent="0.2">
      <c r="A21" s="285" t="s">
        <v>69</v>
      </c>
      <c r="B21" s="300">
        <f t="shared" ref="B21:D21" si="4">(B11/$E11)*100</f>
        <v>41.25732371277229</v>
      </c>
      <c r="C21" s="300">
        <f t="shared" si="4"/>
        <v>44.011569505721738</v>
      </c>
      <c r="D21" s="300">
        <f t="shared" si="4"/>
        <v>14.731106781505968</v>
      </c>
      <c r="E21" s="300">
        <v>100</v>
      </c>
    </row>
    <row r="22" spans="1:5" ht="9.1999999999999993" customHeight="1" x14ac:dyDescent="0.2">
      <c r="A22" s="285" t="s">
        <v>70</v>
      </c>
      <c r="B22" s="300">
        <f t="shared" ref="B22:D22" si="5">(B12/$E12)*100</f>
        <v>31.512390871980145</v>
      </c>
      <c r="C22" s="300">
        <f t="shared" si="5"/>
        <v>50.675494875994772</v>
      </c>
      <c r="D22" s="300">
        <f t="shared" si="5"/>
        <v>17.812114252025079</v>
      </c>
      <c r="E22" s="300">
        <v>100</v>
      </c>
    </row>
    <row r="23" spans="1:5" ht="9.1999999999999993" customHeight="1" thickBot="1" x14ac:dyDescent="0.25">
      <c r="A23" s="227" t="s">
        <v>71</v>
      </c>
      <c r="B23" s="300">
        <f t="shared" ref="B23:D23" si="6">(B13/$E13)*100</f>
        <v>38.748507913390668</v>
      </c>
      <c r="C23" s="300">
        <f t="shared" si="6"/>
        <v>43.793012429367359</v>
      </c>
      <c r="D23" s="300">
        <f t="shared" si="6"/>
        <v>17.458479657241973</v>
      </c>
      <c r="E23" s="300">
        <v>100</v>
      </c>
    </row>
    <row r="24" spans="1:5" ht="9.1999999999999993" customHeight="1" x14ac:dyDescent="0.2">
      <c r="A24" s="283" t="s">
        <v>91</v>
      </c>
      <c r="B24" s="125">
        <f t="shared" ref="B24:D24" si="7">(B14/$E14)*100</f>
        <v>45.928566723892388</v>
      </c>
      <c r="C24" s="125">
        <f t="shared" si="7"/>
        <v>40.63162722408542</v>
      </c>
      <c r="D24" s="125">
        <f t="shared" si="7"/>
        <v>13.439806052022194</v>
      </c>
      <c r="E24" s="125">
        <v>100</v>
      </c>
    </row>
    <row r="25" spans="1:5" ht="36" customHeight="1" x14ac:dyDescent="0.2">
      <c r="A25" s="439" t="s">
        <v>456</v>
      </c>
      <c r="B25" s="439"/>
      <c r="C25" s="439"/>
      <c r="D25" s="439"/>
      <c r="E25" s="439"/>
    </row>
    <row r="26" spans="1:5" ht="10.5" customHeight="1" x14ac:dyDescent="0.2">
      <c r="A26" s="436" t="s">
        <v>352</v>
      </c>
      <c r="B26" s="441"/>
      <c r="C26" s="441"/>
      <c r="D26" s="441"/>
      <c r="E26" s="441"/>
    </row>
    <row r="27" spans="1:5" ht="18" customHeight="1" x14ac:dyDescent="0.2">
      <c r="A27" s="438" t="s">
        <v>250</v>
      </c>
      <c r="B27" s="438"/>
      <c r="C27" s="438"/>
      <c r="D27" s="438"/>
      <c r="E27" s="438"/>
    </row>
  </sheetData>
  <mergeCells count="6">
    <mergeCell ref="A2:E2"/>
    <mergeCell ref="A3:E3"/>
    <mergeCell ref="A5:E5"/>
    <mergeCell ref="A26:E26"/>
    <mergeCell ref="A27:E27"/>
    <mergeCell ref="A25:E25"/>
  </mergeCells>
  <pageMargins left="1.05" right="1.05" top="0.5" bottom="0.25"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view="pageLayout" topLeftCell="B4" zoomScale="280" zoomScaleNormal="190" zoomScaleSheetLayoutView="205" zoomScalePageLayoutView="280" workbookViewId="0">
      <selection activeCell="E7" sqref="E7"/>
    </sheetView>
  </sheetViews>
  <sheetFormatPr defaultColWidth="5.28515625" defaultRowHeight="12.75" x14ac:dyDescent="0.2"/>
  <cols>
    <col min="1" max="1" width="14.140625" style="14" customWidth="1"/>
    <col min="2" max="3" width="8" style="14" customWidth="1"/>
    <col min="4" max="4" width="7.85546875" style="14" customWidth="1"/>
    <col min="5" max="5" width="9.28515625" style="14" customWidth="1"/>
    <col min="6" max="6" width="7.7109375" style="14" customWidth="1"/>
    <col min="7" max="10" width="5.28515625" style="14"/>
    <col min="11" max="11" width="5.28515625" style="14" customWidth="1"/>
    <col min="12" max="16384" width="5.28515625" style="14"/>
  </cols>
  <sheetData>
    <row r="1" spans="1:6" ht="10.5" customHeight="1" x14ac:dyDescent="0.2">
      <c r="A1" s="214" t="s">
        <v>251</v>
      </c>
      <c r="B1" s="13"/>
      <c r="C1" s="13"/>
      <c r="D1" s="13"/>
      <c r="E1" s="13"/>
      <c r="F1" s="13"/>
    </row>
    <row r="2" spans="1:6" ht="12.75" customHeight="1" x14ac:dyDescent="0.2">
      <c r="A2" s="432" t="s">
        <v>338</v>
      </c>
      <c r="B2" s="432"/>
      <c r="C2" s="432"/>
      <c r="D2" s="432"/>
      <c r="E2" s="432"/>
      <c r="F2" s="432"/>
    </row>
    <row r="3" spans="1:6" ht="18" customHeight="1" x14ac:dyDescent="0.2">
      <c r="A3" s="433" t="s">
        <v>347</v>
      </c>
      <c r="B3" s="433"/>
      <c r="C3" s="433"/>
      <c r="D3" s="433"/>
      <c r="E3" s="433"/>
      <c r="F3" s="433"/>
    </row>
    <row r="4" spans="1:6" ht="7.5" customHeight="1" x14ac:dyDescent="0.2">
      <c r="A4" s="15"/>
      <c r="B4" s="15"/>
      <c r="C4" s="15"/>
      <c r="D4" s="15"/>
      <c r="E4" s="15"/>
      <c r="F4" s="15"/>
    </row>
    <row r="5" spans="1:6" ht="19.5" customHeight="1" x14ac:dyDescent="0.2">
      <c r="A5" s="434" t="s">
        <v>344</v>
      </c>
      <c r="B5" s="435"/>
      <c r="C5" s="435"/>
      <c r="D5" s="435"/>
      <c r="E5" s="435"/>
      <c r="F5" s="435"/>
    </row>
    <row r="6" spans="1:6" ht="19.5" customHeight="1" x14ac:dyDescent="0.2">
      <c r="A6" s="18"/>
      <c r="B6" s="19" t="s">
        <v>343</v>
      </c>
      <c r="C6" s="19" t="s">
        <v>132</v>
      </c>
      <c r="D6" s="19" t="s">
        <v>348</v>
      </c>
      <c r="E6" s="19" t="s">
        <v>349</v>
      </c>
      <c r="F6" s="17" t="s">
        <v>61</v>
      </c>
    </row>
    <row r="7" spans="1:6" ht="9.1999999999999993" customHeight="1" x14ac:dyDescent="0.2">
      <c r="A7" s="20" t="s">
        <v>21</v>
      </c>
      <c r="B7" s="21">
        <v>51927158</v>
      </c>
      <c r="C7" s="21">
        <v>35204480</v>
      </c>
      <c r="D7" s="21">
        <v>16722678</v>
      </c>
      <c r="E7" s="24">
        <v>47.50156230116167</v>
      </c>
      <c r="F7" s="25">
        <v>55.428143169842194</v>
      </c>
    </row>
    <row r="8" spans="1:6" ht="9.1999999999999993" customHeight="1" x14ac:dyDescent="0.2">
      <c r="A8" s="104" t="s">
        <v>84</v>
      </c>
      <c r="B8" s="107">
        <v>33138858</v>
      </c>
      <c r="C8" s="107">
        <v>21072230</v>
      </c>
      <c r="D8" s="107">
        <v>12066628</v>
      </c>
      <c r="E8" s="106">
        <v>57.26317527855381</v>
      </c>
      <c r="F8" s="108">
        <v>39.995435202497262</v>
      </c>
    </row>
    <row r="9" spans="1:6" ht="9.1999999999999993" customHeight="1" x14ac:dyDescent="0.2">
      <c r="A9" s="104" t="s">
        <v>85</v>
      </c>
      <c r="B9" s="107">
        <v>18788300</v>
      </c>
      <c r="C9" s="107">
        <v>14132250</v>
      </c>
      <c r="D9" s="107">
        <v>4656050</v>
      </c>
      <c r="E9" s="106">
        <v>32.94627536308797</v>
      </c>
      <c r="F9" s="108">
        <v>15.432707967344928</v>
      </c>
    </row>
    <row r="10" spans="1:6" ht="9.1999999999999993" customHeight="1" x14ac:dyDescent="0.2">
      <c r="A10" s="20" t="s">
        <v>68</v>
      </c>
      <c r="B10" s="21">
        <v>197098663</v>
      </c>
      <c r="C10" s="21">
        <v>194527123</v>
      </c>
      <c r="D10" s="21">
        <v>2571540</v>
      </c>
      <c r="E10" s="24">
        <v>1.3219441897570243</v>
      </c>
      <c r="F10" s="25">
        <v>8.5234964930243802</v>
      </c>
    </row>
    <row r="11" spans="1:6" ht="9.1999999999999993" customHeight="1" x14ac:dyDescent="0.2">
      <c r="A11" s="20" t="s">
        <v>69</v>
      </c>
      <c r="B11" s="21">
        <v>38203000</v>
      </c>
      <c r="C11" s="21">
        <v>33706554</v>
      </c>
      <c r="D11" s="21">
        <v>4496446</v>
      </c>
      <c r="E11" s="24">
        <v>13.339975365028414</v>
      </c>
      <c r="F11" s="25">
        <v>14.903692616904078</v>
      </c>
    </row>
    <row r="12" spans="1:6" ht="9.1999999999999993" customHeight="1" x14ac:dyDescent="0.2">
      <c r="A12" s="20" t="s">
        <v>70</v>
      </c>
      <c r="B12" s="21">
        <v>14858375</v>
      </c>
      <c r="C12" s="21">
        <v>10088521</v>
      </c>
      <c r="D12" s="21">
        <v>4769854</v>
      </c>
      <c r="E12" s="24">
        <v>47.280012600459472</v>
      </c>
      <c r="F12" s="25">
        <v>15.809916952969161</v>
      </c>
    </row>
    <row r="13" spans="1:6" ht="9.1999999999999993" customHeight="1" thickBot="1" x14ac:dyDescent="0.25">
      <c r="A13" s="34" t="s">
        <v>71</v>
      </c>
      <c r="B13" s="37">
        <v>9504723</v>
      </c>
      <c r="C13" s="37">
        <v>7895228</v>
      </c>
      <c r="D13" s="37">
        <v>1609495</v>
      </c>
      <c r="E13" s="36">
        <v>20.385668406282882</v>
      </c>
      <c r="F13" s="38">
        <v>5.3347507672601928</v>
      </c>
    </row>
    <row r="14" spans="1:6" ht="9.1999999999999993" customHeight="1" x14ac:dyDescent="0.2">
      <c r="A14" s="43" t="s">
        <v>0</v>
      </c>
      <c r="B14" s="44">
        <v>311591919</v>
      </c>
      <c r="C14" s="44">
        <v>281421906</v>
      </c>
      <c r="D14" s="44">
        <v>30170013</v>
      </c>
      <c r="E14" s="48">
        <v>10.720563096463428</v>
      </c>
      <c r="F14" s="46">
        <v>100</v>
      </c>
    </row>
    <row r="15" spans="1:6" ht="21.75" customHeight="1" x14ac:dyDescent="0.2">
      <c r="A15" s="439" t="s">
        <v>279</v>
      </c>
      <c r="B15" s="440"/>
      <c r="C15" s="440"/>
      <c r="D15" s="440"/>
      <c r="E15" s="440"/>
      <c r="F15" s="440"/>
    </row>
    <row r="16" spans="1:6" ht="21.75" customHeight="1" x14ac:dyDescent="0.2">
      <c r="A16" s="436" t="s">
        <v>434</v>
      </c>
      <c r="B16" s="441"/>
      <c r="C16" s="441"/>
      <c r="D16" s="441"/>
      <c r="E16" s="441"/>
      <c r="F16" s="441"/>
    </row>
    <row r="17" spans="1:6" ht="18" customHeight="1" x14ac:dyDescent="0.2">
      <c r="A17" s="438" t="s">
        <v>250</v>
      </c>
      <c r="B17" s="438"/>
      <c r="C17" s="438"/>
      <c r="D17" s="438"/>
      <c r="E17" s="438"/>
      <c r="F17" s="438"/>
    </row>
    <row r="23" spans="1:6" ht="13.5" customHeight="1" x14ac:dyDescent="0.2"/>
  </sheetData>
  <mergeCells count="6">
    <mergeCell ref="A17:F17"/>
    <mergeCell ref="A2:F2"/>
    <mergeCell ref="A3:F3"/>
    <mergeCell ref="A5:F5"/>
    <mergeCell ref="A15:F15"/>
    <mergeCell ref="A16:F16"/>
  </mergeCells>
  <pageMargins left="1.05" right="1.05" top="0.5" bottom="0.25" header="0" footer="0"/>
  <pageSetup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Layout" topLeftCell="A2" zoomScale="175" zoomScaleNormal="150" zoomScaleSheetLayoutView="100" zoomScalePageLayoutView="175" workbookViewId="0">
      <selection activeCell="A26" sqref="A26:E26"/>
    </sheetView>
  </sheetViews>
  <sheetFormatPr defaultColWidth="9.140625" defaultRowHeight="12.75" x14ac:dyDescent="0.2"/>
  <cols>
    <col min="1" max="1" width="14.5703125" customWidth="1"/>
    <col min="2" max="5" width="9.85546875" customWidth="1"/>
    <col min="7" max="7" width="10.42578125" bestFit="1" customWidth="1"/>
    <col min="8" max="9" width="9.28515625" bestFit="1" customWidth="1"/>
  </cols>
  <sheetData>
    <row r="1" spans="1:5" ht="10.5" customHeight="1" x14ac:dyDescent="0.2">
      <c r="A1" s="214" t="s">
        <v>281</v>
      </c>
      <c r="B1" s="13"/>
      <c r="C1" s="13"/>
      <c r="D1" s="13"/>
      <c r="E1" s="13"/>
    </row>
    <row r="2" spans="1:5" ht="12.75" customHeight="1" x14ac:dyDescent="0.2">
      <c r="A2" s="432" t="s">
        <v>338</v>
      </c>
      <c r="B2" s="432"/>
      <c r="C2" s="432"/>
      <c r="D2" s="432"/>
      <c r="E2" s="432"/>
    </row>
    <row r="3" spans="1:5" ht="36" customHeight="1" x14ac:dyDescent="0.2">
      <c r="A3" s="445" t="s">
        <v>386</v>
      </c>
      <c r="B3" s="445"/>
      <c r="C3" s="445"/>
      <c r="D3" s="445"/>
      <c r="E3" s="445"/>
    </row>
    <row r="4" spans="1:5" ht="7.5" customHeight="1" x14ac:dyDescent="0.2">
      <c r="A4" s="15"/>
      <c r="B4" s="15"/>
      <c r="C4" s="15"/>
      <c r="D4" s="15"/>
      <c r="E4" s="15"/>
    </row>
    <row r="5" spans="1:5" ht="18" customHeight="1" x14ac:dyDescent="0.2">
      <c r="A5" s="434" t="s">
        <v>387</v>
      </c>
      <c r="B5" s="435"/>
      <c r="C5" s="435"/>
      <c r="D5" s="435"/>
      <c r="E5" s="435"/>
    </row>
    <row r="6" spans="1:5" ht="18.75" customHeight="1" x14ac:dyDescent="0.2">
      <c r="A6" s="18"/>
      <c r="B6" s="202" t="s">
        <v>332</v>
      </c>
      <c r="C6" s="202" t="s">
        <v>333</v>
      </c>
      <c r="D6" s="202" t="s">
        <v>334</v>
      </c>
      <c r="E6" s="202" t="s">
        <v>0</v>
      </c>
    </row>
    <row r="7" spans="1:5" ht="9.1999999999999993" customHeight="1" x14ac:dyDescent="0.2">
      <c r="A7" s="20" t="s">
        <v>21</v>
      </c>
      <c r="B7" s="23">
        <v>14817106</v>
      </c>
      <c r="C7" s="23">
        <v>1492847</v>
      </c>
      <c r="D7" s="23">
        <v>1076290</v>
      </c>
      <c r="E7" s="23">
        <v>17386243</v>
      </c>
    </row>
    <row r="8" spans="1:5" ht="9.1999999999999993" customHeight="1" x14ac:dyDescent="0.2">
      <c r="A8" s="104" t="s">
        <v>84</v>
      </c>
      <c r="B8" s="110">
        <v>13753826</v>
      </c>
      <c r="C8" s="110">
        <v>1436307</v>
      </c>
      <c r="D8" s="110">
        <v>927288</v>
      </c>
      <c r="E8" s="110">
        <v>16117421</v>
      </c>
    </row>
    <row r="9" spans="1:5" ht="9.1999999999999993" customHeight="1" x14ac:dyDescent="0.2">
      <c r="A9" s="104" t="s">
        <v>85</v>
      </c>
      <c r="B9" s="110">
        <v>1063280</v>
      </c>
      <c r="C9" s="110">
        <v>56540</v>
      </c>
      <c r="D9" s="110">
        <v>149002</v>
      </c>
      <c r="E9" s="110">
        <v>1268822</v>
      </c>
    </row>
    <row r="10" spans="1:5" ht="9.1999999999999993" customHeight="1" x14ac:dyDescent="0.2">
      <c r="A10" s="20" t="s">
        <v>68</v>
      </c>
      <c r="B10" s="23">
        <v>35901513</v>
      </c>
      <c r="C10" s="23">
        <v>2153612</v>
      </c>
      <c r="D10" s="23">
        <v>1128467</v>
      </c>
      <c r="E10" s="23">
        <v>39183592</v>
      </c>
    </row>
    <row r="11" spans="1:5" ht="9.1999999999999993" customHeight="1" x14ac:dyDescent="0.2">
      <c r="A11" s="20" t="s">
        <v>69</v>
      </c>
      <c r="B11" s="23">
        <v>8287300</v>
      </c>
      <c r="C11" s="23">
        <v>1278331</v>
      </c>
      <c r="D11" s="23">
        <v>635810</v>
      </c>
      <c r="E11" s="23">
        <v>10201441</v>
      </c>
    </row>
    <row r="12" spans="1:5" ht="9.1999999999999993" customHeight="1" x14ac:dyDescent="0.2">
      <c r="A12" s="20" t="s">
        <v>70</v>
      </c>
      <c r="B12" s="23">
        <v>2894381</v>
      </c>
      <c r="C12" s="23">
        <v>143314</v>
      </c>
      <c r="D12" s="23">
        <v>131190</v>
      </c>
      <c r="E12" s="23">
        <v>3168885</v>
      </c>
    </row>
    <row r="13" spans="1:5" ht="9.1999999999999993" customHeight="1" thickBot="1" x14ac:dyDescent="0.25">
      <c r="A13" s="34" t="s">
        <v>71</v>
      </c>
      <c r="B13" s="23">
        <v>3307534</v>
      </c>
      <c r="C13" s="23">
        <v>409150</v>
      </c>
      <c r="D13" s="23">
        <v>193850</v>
      </c>
      <c r="E13" s="23">
        <v>3910534</v>
      </c>
    </row>
    <row r="14" spans="1:5" ht="9.1999999999999993" customHeight="1" x14ac:dyDescent="0.2">
      <c r="A14" s="122" t="s">
        <v>0</v>
      </c>
      <c r="B14" s="47">
        <v>65207834</v>
      </c>
      <c r="C14" s="47">
        <v>5477254</v>
      </c>
      <c r="D14" s="47">
        <v>3165607</v>
      </c>
      <c r="E14" s="47">
        <v>73850695</v>
      </c>
    </row>
    <row r="15" spans="1:5" ht="9.1999999999999993" customHeight="1" x14ac:dyDescent="0.2">
      <c r="A15" s="211"/>
      <c r="B15" s="211"/>
      <c r="C15" s="211"/>
      <c r="D15" s="211"/>
      <c r="E15" s="211"/>
    </row>
    <row r="16" spans="1:5" ht="9.1999999999999993" customHeight="1" x14ac:dyDescent="0.2">
      <c r="A16" s="121" t="s">
        <v>335</v>
      </c>
      <c r="B16" s="121"/>
      <c r="C16" s="121"/>
      <c r="D16" s="121"/>
      <c r="E16" s="121"/>
    </row>
    <row r="17" spans="1:5" ht="9.1999999999999993" customHeight="1" x14ac:dyDescent="0.2">
      <c r="A17" s="285" t="s">
        <v>21</v>
      </c>
      <c r="B17" s="288">
        <f>(B7/$E7)*100</f>
        <v>85.223161783716009</v>
      </c>
      <c r="C17" s="302">
        <f t="shared" ref="C17:D17" si="0">(C7/$E7)*100</f>
        <v>8.5863691195389364</v>
      </c>
      <c r="D17" s="302">
        <f t="shared" si="0"/>
        <v>6.1904690967450531</v>
      </c>
      <c r="E17" s="288">
        <v>100</v>
      </c>
    </row>
    <row r="18" spans="1:5" ht="9.1999999999999993" customHeight="1" x14ac:dyDescent="0.2">
      <c r="A18" s="235" t="s">
        <v>84</v>
      </c>
      <c r="B18" s="289">
        <f t="shared" ref="B18:D18" si="1">(B8/$E8)*100</f>
        <v>85.335153806555027</v>
      </c>
      <c r="C18" s="279">
        <f t="shared" si="1"/>
        <v>8.9115187845499602</v>
      </c>
      <c r="D18" s="279">
        <f t="shared" si="1"/>
        <v>5.7533274088950082</v>
      </c>
      <c r="E18" s="289">
        <v>100</v>
      </c>
    </row>
    <row r="19" spans="1:5" ht="9.1999999999999993" customHeight="1" x14ac:dyDescent="0.2">
      <c r="A19" s="235" t="s">
        <v>85</v>
      </c>
      <c r="B19" s="289">
        <f t="shared" ref="B19:D19" si="2">(B9/$E9)*100</f>
        <v>83.800564618204916</v>
      </c>
      <c r="C19" s="279">
        <f t="shared" si="2"/>
        <v>4.4561018015135296</v>
      </c>
      <c r="D19" s="279">
        <f t="shared" si="2"/>
        <v>11.743333580281552</v>
      </c>
      <c r="E19" s="289">
        <v>100</v>
      </c>
    </row>
    <row r="20" spans="1:5" ht="9.1999999999999993" customHeight="1" x14ac:dyDescent="0.2">
      <c r="A20" s="285" t="s">
        <v>68</v>
      </c>
      <c r="B20" s="300">
        <f t="shared" ref="B20:D20" si="3">(B10/$E10)*100</f>
        <v>91.623843469991215</v>
      </c>
      <c r="C20" s="303">
        <f t="shared" si="3"/>
        <v>5.4962087192006281</v>
      </c>
      <c r="D20" s="303">
        <f t="shared" si="3"/>
        <v>2.8799478108081566</v>
      </c>
      <c r="E20" s="300">
        <v>100</v>
      </c>
    </row>
    <row r="21" spans="1:5" ht="9.1999999999999993" customHeight="1" x14ac:dyDescent="0.2">
      <c r="A21" s="285" t="s">
        <v>69</v>
      </c>
      <c r="B21" s="300">
        <f t="shared" ref="B21:D21" si="4">(B11/$E11)*100</f>
        <v>81.236562560132441</v>
      </c>
      <c r="C21" s="303">
        <f t="shared" si="4"/>
        <v>12.530886567887812</v>
      </c>
      <c r="D21" s="303">
        <f t="shared" si="4"/>
        <v>6.2325508719797531</v>
      </c>
      <c r="E21" s="300">
        <v>100</v>
      </c>
    </row>
    <row r="22" spans="1:5" ht="9.1999999999999993" customHeight="1" x14ac:dyDescent="0.2">
      <c r="A22" s="285" t="s">
        <v>70</v>
      </c>
      <c r="B22" s="300">
        <f t="shared" ref="B22:D22" si="5">(B12/$E12)*100</f>
        <v>91.337520926130168</v>
      </c>
      <c r="C22" s="303">
        <f t="shared" si="5"/>
        <v>4.5225371069003772</v>
      </c>
      <c r="D22" s="303">
        <f t="shared" si="5"/>
        <v>4.1399419669694542</v>
      </c>
      <c r="E22" s="300">
        <v>100</v>
      </c>
    </row>
    <row r="23" spans="1:5" ht="9.1999999999999993" customHeight="1" thickBot="1" x14ac:dyDescent="0.25">
      <c r="A23" s="227" t="s">
        <v>71</v>
      </c>
      <c r="B23" s="300">
        <f t="shared" ref="B23:D23" si="6">(B13/$E13)*100</f>
        <v>84.580111053886753</v>
      </c>
      <c r="C23" s="303">
        <f t="shared" si="6"/>
        <v>10.462765443287285</v>
      </c>
      <c r="D23" s="303">
        <f t="shared" si="6"/>
        <v>4.957123502825957</v>
      </c>
      <c r="E23" s="300">
        <v>100</v>
      </c>
    </row>
    <row r="24" spans="1:5" ht="9.1999999999999993" customHeight="1" x14ac:dyDescent="0.2">
      <c r="A24" s="283" t="s">
        <v>91</v>
      </c>
      <c r="B24" s="306">
        <f t="shared" ref="B24:D24" si="7">(B14/$E14)*100</f>
        <v>88.296845412219881</v>
      </c>
      <c r="C24" s="307">
        <f t="shared" si="7"/>
        <v>7.4166587057846911</v>
      </c>
      <c r="D24" s="307">
        <f t="shared" si="7"/>
        <v>4.2864958819954229</v>
      </c>
      <c r="E24" s="306">
        <v>100</v>
      </c>
    </row>
    <row r="25" spans="1:5" ht="28.5" customHeight="1" x14ac:dyDescent="0.2">
      <c r="A25" s="439" t="s">
        <v>457</v>
      </c>
      <c r="B25" s="439"/>
      <c r="C25" s="439"/>
      <c r="D25" s="439"/>
      <c r="E25" s="439"/>
    </row>
    <row r="26" spans="1:5" ht="10.5" customHeight="1" x14ac:dyDescent="0.2">
      <c r="A26" s="436" t="s">
        <v>352</v>
      </c>
      <c r="B26" s="441"/>
      <c r="C26" s="441"/>
      <c r="D26" s="441"/>
      <c r="E26" s="441"/>
    </row>
    <row r="27" spans="1:5" ht="18" customHeight="1" x14ac:dyDescent="0.2">
      <c r="A27" s="438" t="s">
        <v>250</v>
      </c>
      <c r="B27" s="438"/>
      <c r="C27" s="438"/>
      <c r="D27" s="438"/>
      <c r="E27" s="438"/>
    </row>
  </sheetData>
  <mergeCells count="6">
    <mergeCell ref="A27:E27"/>
    <mergeCell ref="A2:E2"/>
    <mergeCell ref="A3:E3"/>
    <mergeCell ref="A5:E5"/>
    <mergeCell ref="A25:E25"/>
    <mergeCell ref="A26:E26"/>
  </mergeCells>
  <pageMargins left="1.05" right="1.05" top="0.5" bottom="0.25" header="0" footer="0"/>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showGridLines="0" view="pageLayout" topLeftCell="E4" zoomScale="190" zoomScaleNormal="100" zoomScaleSheetLayoutView="100" zoomScalePageLayoutView="190" workbookViewId="0">
      <selection activeCell="A32" sqref="A32"/>
    </sheetView>
  </sheetViews>
  <sheetFormatPr defaultColWidth="9.140625" defaultRowHeight="12.75" x14ac:dyDescent="0.2"/>
  <cols>
    <col min="1" max="1" width="13.85546875" customWidth="1"/>
    <col min="2" max="2" width="8.7109375" style="9" customWidth="1"/>
    <col min="3" max="3" width="8" style="3" customWidth="1"/>
    <col min="4" max="4" width="8.7109375" style="9" customWidth="1"/>
    <col min="5" max="5" width="7.42578125" style="3" customWidth="1"/>
    <col min="6" max="6" width="0.7109375" style="3" customWidth="1"/>
    <col min="7" max="7" width="8.7109375" style="2" customWidth="1"/>
    <col min="8" max="8" width="8" style="3" customWidth="1"/>
    <col min="9" max="9" width="8.7109375" style="2" customWidth="1"/>
    <col min="10" max="10" width="8.140625" style="3" customWidth="1"/>
    <col min="11" max="11" width="8.28515625" customWidth="1"/>
    <col min="12" max="12" width="10.42578125" bestFit="1" customWidth="1"/>
    <col min="13" max="13" width="10.140625" bestFit="1" customWidth="1"/>
    <col min="16" max="16" width="11.140625" bestFit="1" customWidth="1"/>
    <col min="18" max="18" width="10" bestFit="1" customWidth="1"/>
  </cols>
  <sheetData>
    <row r="1" spans="1:11" ht="10.5" customHeight="1" x14ac:dyDescent="0.2">
      <c r="A1" s="457" t="s">
        <v>282</v>
      </c>
      <c r="B1" s="457"/>
      <c r="C1" s="457"/>
      <c r="D1" s="457"/>
      <c r="E1" s="457"/>
      <c r="F1" s="201"/>
    </row>
    <row r="2" spans="1:11" ht="12.75" customHeight="1" x14ac:dyDescent="0.2">
      <c r="A2" s="458" t="s">
        <v>338</v>
      </c>
      <c r="B2" s="458"/>
      <c r="C2" s="458"/>
      <c r="D2" s="458"/>
      <c r="E2" s="458"/>
      <c r="F2" s="458"/>
      <c r="G2" s="458"/>
      <c r="H2" s="458"/>
      <c r="I2" s="458"/>
      <c r="J2" s="458"/>
    </row>
    <row r="3" spans="1:11" ht="36" customHeight="1" thickBot="1" x14ac:dyDescent="0.25">
      <c r="A3" s="461" t="s">
        <v>388</v>
      </c>
      <c r="B3" s="461"/>
      <c r="C3" s="461"/>
      <c r="D3" s="461"/>
      <c r="E3" s="461"/>
      <c r="F3" s="461"/>
      <c r="G3" s="461"/>
      <c r="H3" s="461"/>
      <c r="I3" s="461"/>
      <c r="J3" s="461"/>
    </row>
    <row r="4" spans="1:11" ht="7.5" customHeight="1" thickBot="1" x14ac:dyDescent="0.25">
      <c r="A4" s="65"/>
      <c r="B4" s="66"/>
      <c r="C4" s="66"/>
      <c r="D4" s="66"/>
      <c r="E4" s="66"/>
      <c r="F4" s="66"/>
      <c r="G4" s="66"/>
      <c r="H4" s="66"/>
      <c r="I4" s="66"/>
      <c r="J4" s="66"/>
    </row>
    <row r="5" spans="1:11" ht="18" customHeight="1" x14ac:dyDescent="0.2">
      <c r="A5" s="463" t="s">
        <v>389</v>
      </c>
      <c r="B5" s="475"/>
      <c r="C5" s="475"/>
      <c r="D5" s="475"/>
      <c r="E5" s="475"/>
      <c r="F5" s="475"/>
      <c r="G5" s="475"/>
      <c r="H5" s="475"/>
      <c r="I5" s="475"/>
      <c r="J5" s="475"/>
    </row>
    <row r="6" spans="1:11" ht="9.1999999999999993" customHeight="1" x14ac:dyDescent="0.2">
      <c r="A6" s="126"/>
      <c r="B6" s="500" t="s">
        <v>284</v>
      </c>
      <c r="C6" s="500"/>
      <c r="D6" s="500"/>
      <c r="E6" s="500"/>
      <c r="F6" s="207"/>
      <c r="G6" s="500" t="s">
        <v>285</v>
      </c>
      <c r="H6" s="500"/>
      <c r="I6" s="500"/>
      <c r="J6" s="500"/>
    </row>
    <row r="7" spans="1:11" ht="18.600000000000001" customHeight="1" x14ac:dyDescent="0.2">
      <c r="A7" s="62"/>
      <c r="B7" s="62"/>
      <c r="C7" s="502" t="s">
        <v>283</v>
      </c>
      <c r="D7" s="502"/>
      <c r="E7" s="352"/>
      <c r="F7" s="62"/>
      <c r="G7" s="131"/>
      <c r="H7" s="502" t="s">
        <v>283</v>
      </c>
      <c r="I7" s="502"/>
      <c r="J7" s="352"/>
    </row>
    <row r="8" spans="1:11" ht="27.95" customHeight="1" x14ac:dyDescent="0.2">
      <c r="A8" s="91"/>
      <c r="B8" s="218" t="s">
        <v>129</v>
      </c>
      <c r="C8" s="218" t="s">
        <v>130</v>
      </c>
      <c r="D8" s="218" t="s">
        <v>131</v>
      </c>
      <c r="E8" s="351" t="s">
        <v>0</v>
      </c>
      <c r="F8" s="203"/>
      <c r="G8" s="218" t="s">
        <v>129</v>
      </c>
      <c r="H8" s="218" t="s">
        <v>130</v>
      </c>
      <c r="I8" s="218" t="s">
        <v>131</v>
      </c>
      <c r="J8" s="191" t="s">
        <v>0</v>
      </c>
      <c r="K8" s="11"/>
    </row>
    <row r="9" spans="1:11" ht="9.1999999999999993" customHeight="1" x14ac:dyDescent="0.2">
      <c r="A9" s="20" t="s">
        <v>21</v>
      </c>
      <c r="B9" s="286">
        <v>4346832</v>
      </c>
      <c r="C9" s="286">
        <v>6154708</v>
      </c>
      <c r="D9" s="308">
        <v>1743481</v>
      </c>
      <c r="E9" s="286">
        <v>12245021</v>
      </c>
      <c r="F9" s="49"/>
      <c r="G9" s="286">
        <v>7480325</v>
      </c>
      <c r="H9" s="286">
        <v>12896208</v>
      </c>
      <c r="I9" s="286">
        <v>14164382</v>
      </c>
      <c r="J9" s="286">
        <v>34540915</v>
      </c>
      <c r="K9" s="11"/>
    </row>
    <row r="10" spans="1:11" ht="9.1999999999999993" customHeight="1" x14ac:dyDescent="0.2">
      <c r="A10" s="104" t="s">
        <v>84</v>
      </c>
      <c r="B10" s="247">
        <v>4288168</v>
      </c>
      <c r="C10" s="247">
        <v>5403904</v>
      </c>
      <c r="D10" s="258">
        <v>1361913</v>
      </c>
      <c r="E10" s="247">
        <v>11053985</v>
      </c>
      <c r="F10" s="117"/>
      <c r="G10" s="247">
        <v>6696927</v>
      </c>
      <c r="H10" s="247">
        <v>8364003</v>
      </c>
      <c r="I10" s="247">
        <v>1960507</v>
      </c>
      <c r="J10" s="247">
        <v>17021437</v>
      </c>
      <c r="K10" s="11"/>
    </row>
    <row r="11" spans="1:11" ht="9.1999999999999993" customHeight="1" x14ac:dyDescent="0.2">
      <c r="A11" s="104" t="s">
        <v>85</v>
      </c>
      <c r="B11" s="247">
        <v>58664</v>
      </c>
      <c r="C11" s="247">
        <v>750804</v>
      </c>
      <c r="D11" s="258">
        <v>381568</v>
      </c>
      <c r="E11" s="247">
        <v>1191036</v>
      </c>
      <c r="F11" s="117"/>
      <c r="G11" s="247">
        <v>783398</v>
      </c>
      <c r="H11" s="247">
        <v>4532205</v>
      </c>
      <c r="I11" s="247">
        <v>12203875</v>
      </c>
      <c r="J11" s="247">
        <v>17519478</v>
      </c>
      <c r="K11" s="11"/>
    </row>
    <row r="12" spans="1:11" ht="9.1999999999999993" customHeight="1" x14ac:dyDescent="0.2">
      <c r="A12" s="20" t="s">
        <v>68</v>
      </c>
      <c r="B12" s="309">
        <v>27373697</v>
      </c>
      <c r="C12" s="309">
        <v>1373819</v>
      </c>
      <c r="D12" s="310">
        <v>334902</v>
      </c>
      <c r="E12" s="309">
        <v>29082418</v>
      </c>
      <c r="F12" s="50"/>
      <c r="G12" s="309">
        <v>148830978</v>
      </c>
      <c r="H12" s="309">
        <v>6367031</v>
      </c>
      <c r="I12" s="309">
        <v>2717062</v>
      </c>
      <c r="J12" s="309">
        <v>157915071</v>
      </c>
    </row>
    <row r="13" spans="1:11" ht="9.1999999999999993" customHeight="1" x14ac:dyDescent="0.2">
      <c r="A13" s="20" t="s">
        <v>69</v>
      </c>
      <c r="B13" s="309">
        <v>7029323</v>
      </c>
      <c r="C13" s="309">
        <v>371477</v>
      </c>
      <c r="D13" s="310">
        <v>90116</v>
      </c>
      <c r="E13" s="309">
        <v>7490916</v>
      </c>
      <c r="F13" s="50"/>
      <c r="G13" s="309">
        <v>25940693</v>
      </c>
      <c r="H13" s="309">
        <v>1349065</v>
      </c>
      <c r="I13" s="309">
        <v>711801</v>
      </c>
      <c r="J13" s="309">
        <v>28001559</v>
      </c>
      <c r="K13" s="1"/>
    </row>
    <row r="14" spans="1:11" ht="9.1999999999999993" customHeight="1" x14ac:dyDescent="0.2">
      <c r="A14" s="20" t="s">
        <v>70</v>
      </c>
      <c r="B14" s="309">
        <v>854524</v>
      </c>
      <c r="C14" s="309">
        <v>1119190</v>
      </c>
      <c r="D14" s="310">
        <v>360174</v>
      </c>
      <c r="E14" s="309">
        <v>2333888</v>
      </c>
      <c r="F14" s="50"/>
      <c r="G14" s="309">
        <v>2354694</v>
      </c>
      <c r="H14" s="309">
        <v>4639003</v>
      </c>
      <c r="I14" s="309">
        <v>4695793</v>
      </c>
      <c r="J14" s="309">
        <v>11689490</v>
      </c>
      <c r="K14" s="5"/>
    </row>
    <row r="15" spans="1:11" ht="9.1999999999999993" customHeight="1" thickBot="1" x14ac:dyDescent="0.25">
      <c r="A15" s="34" t="s">
        <v>71</v>
      </c>
      <c r="B15" s="287">
        <v>2337143</v>
      </c>
      <c r="C15" s="287">
        <v>282107</v>
      </c>
      <c r="D15" s="311">
        <v>54816</v>
      </c>
      <c r="E15" s="287">
        <v>2674066</v>
      </c>
      <c r="F15" s="129"/>
      <c r="G15" s="287">
        <v>4375114</v>
      </c>
      <c r="H15" s="318">
        <v>836210</v>
      </c>
      <c r="I15" s="318">
        <v>382865</v>
      </c>
      <c r="J15" s="318">
        <v>5594189</v>
      </c>
      <c r="K15" s="3"/>
    </row>
    <row r="16" spans="1:11" ht="9.1999999999999993" customHeight="1" x14ac:dyDescent="0.2">
      <c r="A16" s="122" t="s">
        <v>0</v>
      </c>
      <c r="B16" s="188">
        <v>41941519</v>
      </c>
      <c r="C16" s="188">
        <v>9301301</v>
      </c>
      <c r="D16" s="187">
        <v>2583489</v>
      </c>
      <c r="E16" s="188">
        <v>53826309</v>
      </c>
      <c r="F16" s="149"/>
      <c r="G16" s="188">
        <v>188981804</v>
      </c>
      <c r="H16" s="188">
        <v>26087517</v>
      </c>
      <c r="I16" s="188">
        <v>22671903</v>
      </c>
      <c r="J16" s="188">
        <v>237741224</v>
      </c>
      <c r="K16" s="3"/>
    </row>
    <row r="17" spans="1:11" ht="9.1999999999999993" customHeight="1" x14ac:dyDescent="0.2">
      <c r="A17" s="200"/>
      <c r="B17" s="286"/>
      <c r="C17" s="312"/>
      <c r="D17" s="286"/>
      <c r="E17" s="313"/>
      <c r="F17" s="152"/>
      <c r="G17" s="286"/>
      <c r="H17" s="308"/>
      <c r="I17" s="286"/>
      <c r="J17" s="308"/>
      <c r="K17" s="3"/>
    </row>
    <row r="18" spans="1:11" ht="9.1999999999999993" customHeight="1" x14ac:dyDescent="0.2">
      <c r="A18" s="284" t="s">
        <v>335</v>
      </c>
      <c r="B18" s="286"/>
      <c r="C18" s="312"/>
      <c r="D18" s="286"/>
      <c r="E18" s="313"/>
      <c r="F18" s="152"/>
      <c r="G18" s="286"/>
      <c r="H18" s="308"/>
      <c r="I18" s="286"/>
      <c r="J18" s="308"/>
      <c r="K18" s="3"/>
    </row>
    <row r="19" spans="1:11" ht="9.1999999999999993" customHeight="1" x14ac:dyDescent="0.2">
      <c r="A19" s="285" t="s">
        <v>21</v>
      </c>
      <c r="B19" s="304">
        <f>(B9/$E9)*100</f>
        <v>35.498771296513084</v>
      </c>
      <c r="C19" s="304">
        <f t="shared" ref="C19:D19" si="0">(C9/$E9)*100</f>
        <v>50.262943607854979</v>
      </c>
      <c r="D19" s="302">
        <f t="shared" si="0"/>
        <v>14.23828509563193</v>
      </c>
      <c r="E19" s="319">
        <v>100</v>
      </c>
      <c r="F19" s="151"/>
      <c r="G19" s="319">
        <f>(G9/$J9)*100</f>
        <v>21.656418192743303</v>
      </c>
      <c r="H19" s="319">
        <f t="shared" ref="H19:I19" si="1">(H9/$J9)*100</f>
        <v>37.336034670766537</v>
      </c>
      <c r="I19" s="319">
        <f t="shared" si="1"/>
        <v>41.00754713649016</v>
      </c>
      <c r="J19" s="319">
        <v>100</v>
      </c>
      <c r="K19" s="3"/>
    </row>
    <row r="20" spans="1:11" ht="9.1999999999999993" customHeight="1" x14ac:dyDescent="0.2">
      <c r="A20" s="235" t="s">
        <v>84</v>
      </c>
      <c r="B20" s="275">
        <f t="shared" ref="B20:D20" si="2">(B10/$E10)*100</f>
        <v>38.792960185851527</v>
      </c>
      <c r="C20" s="275">
        <f t="shared" si="2"/>
        <v>48.886478496216526</v>
      </c>
      <c r="D20" s="279">
        <f t="shared" si="2"/>
        <v>12.320561317931949</v>
      </c>
      <c r="E20" s="320">
        <v>100</v>
      </c>
      <c r="F20" s="118"/>
      <c r="G20" s="320">
        <f t="shared" ref="G20:I20" si="3">(G10/$J10)*100</f>
        <v>39.344075356269862</v>
      </c>
      <c r="H20" s="320">
        <f t="shared" si="3"/>
        <v>49.13805456025834</v>
      </c>
      <c r="I20" s="320">
        <f t="shared" si="3"/>
        <v>11.5178700834718</v>
      </c>
      <c r="J20" s="320">
        <v>100</v>
      </c>
      <c r="K20" s="3"/>
    </row>
    <row r="21" spans="1:11" ht="9.1999999999999993" customHeight="1" x14ac:dyDescent="0.2">
      <c r="A21" s="235" t="s">
        <v>85</v>
      </c>
      <c r="B21" s="275">
        <f t="shared" ref="B21:D21" si="4">(B11/$E11)*100</f>
        <v>4.9254598517593093</v>
      </c>
      <c r="C21" s="275">
        <f t="shared" si="4"/>
        <v>63.037893061166919</v>
      </c>
      <c r="D21" s="279">
        <f t="shared" si="4"/>
        <v>32.036647087073774</v>
      </c>
      <c r="E21" s="320">
        <v>100</v>
      </c>
      <c r="F21" s="118"/>
      <c r="G21" s="320">
        <f t="shared" ref="G21:I21" si="5">(G11/$J11)*100</f>
        <v>4.4715830003610835</v>
      </c>
      <c r="H21" s="320">
        <f t="shared" si="5"/>
        <v>25.869520769968148</v>
      </c>
      <c r="I21" s="320">
        <f t="shared" si="5"/>
        <v>69.658896229670773</v>
      </c>
      <c r="J21" s="320">
        <v>100</v>
      </c>
      <c r="K21" s="3"/>
    </row>
    <row r="22" spans="1:11" ht="9.1999999999999993" customHeight="1" x14ac:dyDescent="0.2">
      <c r="A22" s="285" t="s">
        <v>68</v>
      </c>
      <c r="B22" s="305">
        <f t="shared" ref="B22:D22" si="6">(B12/$E12)*100</f>
        <v>94.124556630745076</v>
      </c>
      <c r="C22" s="305">
        <f t="shared" si="6"/>
        <v>4.7238816249735489</v>
      </c>
      <c r="D22" s="303">
        <f t="shared" si="6"/>
        <v>1.151561744281373</v>
      </c>
      <c r="E22" s="321">
        <v>100</v>
      </c>
      <c r="F22" s="63"/>
      <c r="G22" s="321">
        <f t="shared" ref="G22:I22" si="7">(G12/$J12)*100</f>
        <v>94.247481926535059</v>
      </c>
      <c r="H22" s="321">
        <f t="shared" si="7"/>
        <v>4.0319337221461273</v>
      </c>
      <c r="I22" s="321">
        <f t="shared" si="7"/>
        <v>1.7205843513188175</v>
      </c>
      <c r="J22" s="321">
        <v>100</v>
      </c>
      <c r="K22" s="3"/>
    </row>
    <row r="23" spans="1:11" ht="9.1999999999999993" customHeight="1" x14ac:dyDescent="0.2">
      <c r="A23" s="285" t="s">
        <v>69</v>
      </c>
      <c r="B23" s="305">
        <f t="shared" ref="B23:D23" si="8">(B13/$E13)*100</f>
        <v>93.837963207703837</v>
      </c>
      <c r="C23" s="305">
        <f t="shared" si="8"/>
        <v>4.9590330474937909</v>
      </c>
      <c r="D23" s="303">
        <f t="shared" si="8"/>
        <v>1.2030037448023712</v>
      </c>
      <c r="E23" s="321">
        <v>100</v>
      </c>
      <c r="F23" s="63"/>
      <c r="G23" s="321">
        <f t="shared" ref="G23:I23" si="9">(G13/$J13)*100</f>
        <v>92.640174070308007</v>
      </c>
      <c r="H23" s="321">
        <f t="shared" si="9"/>
        <v>4.8178210363215843</v>
      </c>
      <c r="I23" s="321">
        <f t="shared" si="9"/>
        <v>2.5420048933704016</v>
      </c>
      <c r="J23" s="321">
        <v>100</v>
      </c>
      <c r="K23" s="3"/>
    </row>
    <row r="24" spans="1:11" ht="9.1999999999999993" customHeight="1" x14ac:dyDescent="0.2">
      <c r="A24" s="285" t="s">
        <v>70</v>
      </c>
      <c r="B24" s="305">
        <f t="shared" ref="B24:D24" si="10">(B14/$E14)*100</f>
        <v>36.6137535305893</v>
      </c>
      <c r="C24" s="305">
        <f t="shared" si="10"/>
        <v>47.953886390435187</v>
      </c>
      <c r="D24" s="303">
        <f t="shared" si="10"/>
        <v>15.432360078975513</v>
      </c>
      <c r="E24" s="321">
        <v>100</v>
      </c>
      <c r="F24" s="63"/>
      <c r="G24" s="321">
        <f t="shared" ref="G24:I24" si="11">(G14/$J14)*100</f>
        <v>20.143684626104307</v>
      </c>
      <c r="H24" s="321">
        <f t="shared" si="11"/>
        <v>39.685247175026454</v>
      </c>
      <c r="I24" s="321">
        <f t="shared" si="11"/>
        <v>40.171068198869243</v>
      </c>
      <c r="J24" s="321">
        <v>100</v>
      </c>
      <c r="K24" s="3"/>
    </row>
    <row r="25" spans="1:11" ht="9.1999999999999993" customHeight="1" thickBot="1" x14ac:dyDescent="0.25">
      <c r="A25" s="227" t="s">
        <v>71</v>
      </c>
      <c r="B25" s="314">
        <f t="shared" ref="B25:D25" si="12">(B15/$E15)*100</f>
        <v>87.400348383323376</v>
      </c>
      <c r="C25" s="314">
        <f t="shared" si="12"/>
        <v>10.549739610017104</v>
      </c>
      <c r="D25" s="315">
        <f t="shared" si="12"/>
        <v>2.0499120066595213</v>
      </c>
      <c r="E25" s="322">
        <v>100</v>
      </c>
      <c r="F25" s="127"/>
      <c r="G25" s="322">
        <f t="shared" ref="G25:I25" si="13">(G15/$J15)*100</f>
        <v>78.208190677862333</v>
      </c>
      <c r="H25" s="322">
        <f t="shared" si="13"/>
        <v>14.947832474019021</v>
      </c>
      <c r="I25" s="322">
        <f t="shared" si="13"/>
        <v>6.843976848118646</v>
      </c>
      <c r="J25" s="322">
        <v>100</v>
      </c>
      <c r="K25" s="3"/>
    </row>
    <row r="26" spans="1:11" ht="9.1999999999999993" customHeight="1" x14ac:dyDescent="0.2">
      <c r="A26" s="240" t="s">
        <v>91</v>
      </c>
      <c r="B26" s="316">
        <f t="shared" ref="B26:D26" si="14">(B16/$E16)*100</f>
        <v>77.920109662358612</v>
      </c>
      <c r="C26" s="316">
        <f t="shared" si="14"/>
        <v>17.280213287520795</v>
      </c>
      <c r="D26" s="317">
        <f t="shared" si="14"/>
        <v>4.7996770501206019</v>
      </c>
      <c r="E26" s="225">
        <v>100</v>
      </c>
      <c r="F26" s="128"/>
      <c r="G26" s="225">
        <f t="shared" ref="G26:I26" si="15">(G16/$J16)*100</f>
        <v>79.490548933995569</v>
      </c>
      <c r="H26" s="225">
        <f t="shared" si="15"/>
        <v>10.973072553879003</v>
      </c>
      <c r="I26" s="225">
        <f t="shared" si="15"/>
        <v>9.5363785121254363</v>
      </c>
      <c r="J26" s="225">
        <v>100</v>
      </c>
      <c r="K26" s="3"/>
    </row>
    <row r="27" spans="1:11" ht="10.5" customHeight="1" x14ac:dyDescent="0.2">
      <c r="A27" s="501" t="s">
        <v>279</v>
      </c>
      <c r="B27" s="501"/>
      <c r="C27" s="501"/>
      <c r="D27" s="501"/>
      <c r="E27" s="501"/>
      <c r="F27" s="501"/>
      <c r="G27" s="501"/>
      <c r="H27" s="501"/>
      <c r="I27" s="501"/>
      <c r="J27" s="501"/>
      <c r="K27" s="3"/>
    </row>
    <row r="28" spans="1:11" ht="10.5" customHeight="1" x14ac:dyDescent="0.2">
      <c r="A28" s="473" t="s">
        <v>352</v>
      </c>
      <c r="B28" s="474"/>
      <c r="C28" s="474"/>
      <c r="D28" s="474"/>
      <c r="E28" s="474"/>
      <c r="F28" s="474"/>
      <c r="G28" s="474"/>
      <c r="H28" s="474"/>
      <c r="I28" s="474"/>
      <c r="J28" s="474"/>
      <c r="K28" s="3"/>
    </row>
    <row r="29" spans="1:11" ht="18" customHeight="1" x14ac:dyDescent="0.2">
      <c r="A29" s="438" t="s">
        <v>250</v>
      </c>
      <c r="B29" s="438"/>
      <c r="C29" s="438"/>
      <c r="D29" s="438"/>
      <c r="E29" s="438"/>
      <c r="F29" s="438"/>
      <c r="G29" s="438"/>
      <c r="H29" s="56"/>
      <c r="I29" s="55"/>
      <c r="J29" s="56"/>
      <c r="K29" s="3"/>
    </row>
    <row r="32" spans="1:11" ht="12.75" customHeight="1" x14ac:dyDescent="0.2"/>
    <row r="53" ht="12.75" customHeight="1" x14ac:dyDescent="0.2"/>
    <row r="57" ht="12.75" customHeight="1" x14ac:dyDescent="0.2"/>
    <row r="79" ht="12.75" customHeight="1" x14ac:dyDescent="0.2"/>
    <row r="83" ht="12.75" customHeight="1" x14ac:dyDescent="0.2"/>
    <row r="104" ht="12.75" customHeight="1" x14ac:dyDescent="0.2"/>
    <row r="108" ht="12.75" customHeight="1" x14ac:dyDescent="0.2"/>
  </sheetData>
  <mergeCells count="12">
    <mergeCell ref="A28:J28"/>
    <mergeCell ref="A29:G29"/>
    <mergeCell ref="A3:J3"/>
    <mergeCell ref="A27:J27"/>
    <mergeCell ref="C7:D7"/>
    <mergeCell ref="H7:I7"/>
    <mergeCell ref="A1:E1"/>
    <mergeCell ref="A2:G2"/>
    <mergeCell ref="H2:J2"/>
    <mergeCell ref="A5:J5"/>
    <mergeCell ref="B6:E6"/>
    <mergeCell ref="G6:J6"/>
  </mergeCells>
  <pageMargins left="1.05" right="1.05" top="0.5" bottom="0.25" header="0" footer="0"/>
  <pageSetup orientation="portrait" r:id="rId1"/>
  <headerFooter alignWithMargins="0"/>
  <colBreaks count="1" manualBreakCount="1">
    <brk id="1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showGridLines="0" view="pageLayout" zoomScale="265" zoomScaleNormal="145" zoomScaleSheetLayoutView="100" zoomScalePageLayoutView="265" workbookViewId="0">
      <selection activeCell="H24" sqref="H24"/>
    </sheetView>
  </sheetViews>
  <sheetFormatPr defaultColWidth="9.140625" defaultRowHeight="12.75" x14ac:dyDescent="0.2"/>
  <cols>
    <col min="1" max="1" width="8.85546875" customWidth="1"/>
    <col min="2" max="2" width="9.140625" style="9" customWidth="1"/>
    <col min="3" max="3" width="9.140625" style="3" customWidth="1"/>
    <col min="4" max="4" width="9.7109375" style="9" customWidth="1"/>
    <col min="5" max="5" width="8.5703125" style="3" customWidth="1"/>
    <col min="6" max="6" width="0.7109375" style="3" customWidth="1"/>
    <col min="7" max="7" width="9.140625" style="2" customWidth="1"/>
    <col min="8" max="8" width="9.28515625" style="3" customWidth="1"/>
    <col min="9" max="9" width="9.5703125" style="2" customWidth="1"/>
    <col min="10" max="10" width="9.140625" style="3" customWidth="1"/>
    <col min="12" max="12" width="10.42578125" bestFit="1" customWidth="1"/>
    <col min="13" max="13" width="10.140625" bestFit="1" customWidth="1"/>
    <col min="16" max="16" width="11.140625" bestFit="1" customWidth="1"/>
    <col min="18" max="18" width="10" bestFit="1" customWidth="1"/>
  </cols>
  <sheetData>
    <row r="1" spans="1:11" ht="9.75" customHeight="1" x14ac:dyDescent="0.2">
      <c r="A1" s="457" t="s">
        <v>286</v>
      </c>
      <c r="B1" s="457"/>
      <c r="C1" s="457"/>
      <c r="D1" s="457"/>
      <c r="E1" s="457"/>
      <c r="F1" s="201"/>
    </row>
    <row r="2" spans="1:11" ht="12.75" customHeight="1" x14ac:dyDescent="0.2">
      <c r="A2" s="458" t="s">
        <v>338</v>
      </c>
      <c r="B2" s="458"/>
      <c r="C2" s="458"/>
      <c r="D2" s="458"/>
      <c r="E2" s="458"/>
      <c r="F2" s="458"/>
      <c r="G2" s="458"/>
      <c r="H2" s="458"/>
      <c r="I2" s="458"/>
      <c r="J2" s="458"/>
    </row>
    <row r="3" spans="1:11" ht="36" customHeight="1" thickBot="1" x14ac:dyDescent="0.25">
      <c r="A3" s="461" t="s">
        <v>390</v>
      </c>
      <c r="B3" s="461"/>
      <c r="C3" s="461"/>
      <c r="D3" s="461"/>
      <c r="E3" s="461"/>
      <c r="F3" s="461"/>
      <c r="G3" s="461"/>
      <c r="H3" s="461"/>
      <c r="I3" s="461"/>
      <c r="J3" s="461"/>
    </row>
    <row r="4" spans="1:11" ht="7.5" customHeight="1" thickBot="1" x14ac:dyDescent="0.25">
      <c r="A4" s="65"/>
      <c r="B4" s="66"/>
      <c r="C4" s="66"/>
      <c r="D4" s="66"/>
      <c r="E4" s="66"/>
      <c r="F4" s="66"/>
      <c r="G4" s="66"/>
      <c r="H4" s="66"/>
      <c r="I4" s="66"/>
      <c r="J4" s="66"/>
    </row>
    <row r="5" spans="1:11" ht="18" customHeight="1" x14ac:dyDescent="0.2">
      <c r="A5" s="463" t="s">
        <v>391</v>
      </c>
      <c r="B5" s="475"/>
      <c r="C5" s="475"/>
      <c r="D5" s="475"/>
      <c r="E5" s="475"/>
      <c r="F5" s="475"/>
      <c r="G5" s="475"/>
      <c r="H5" s="475"/>
      <c r="I5" s="475"/>
      <c r="J5" s="475"/>
    </row>
    <row r="6" spans="1:11" ht="9.1999999999999993" customHeight="1" x14ac:dyDescent="0.2">
      <c r="A6" s="133"/>
      <c r="B6" s="500" t="s">
        <v>284</v>
      </c>
      <c r="C6" s="500"/>
      <c r="D6" s="500"/>
      <c r="E6" s="500"/>
      <c r="F6" s="207"/>
      <c r="G6" s="500" t="s">
        <v>285</v>
      </c>
      <c r="H6" s="500"/>
      <c r="I6" s="500"/>
      <c r="J6" s="500"/>
    </row>
    <row r="7" spans="1:11" ht="18.75" customHeight="1" x14ac:dyDescent="0.2">
      <c r="A7" s="62"/>
      <c r="B7" s="62"/>
      <c r="C7" s="502" t="s">
        <v>283</v>
      </c>
      <c r="D7" s="502"/>
      <c r="E7" s="353"/>
      <c r="F7" s="62"/>
      <c r="G7" s="131"/>
      <c r="H7" s="502" t="s">
        <v>283</v>
      </c>
      <c r="I7" s="502"/>
      <c r="J7" s="353"/>
    </row>
    <row r="8" spans="1:11" ht="27.75" customHeight="1" x14ac:dyDescent="0.2">
      <c r="A8" s="200" t="s">
        <v>287</v>
      </c>
      <c r="B8" s="231" t="s">
        <v>129</v>
      </c>
      <c r="C8" s="231" t="s">
        <v>130</v>
      </c>
      <c r="D8" s="231" t="s">
        <v>131</v>
      </c>
      <c r="E8" s="231" t="s">
        <v>0</v>
      </c>
      <c r="F8" s="231"/>
      <c r="G8" s="231" t="s">
        <v>129</v>
      </c>
      <c r="H8" s="231" t="s">
        <v>130</v>
      </c>
      <c r="I8" s="231" t="s">
        <v>131</v>
      </c>
      <c r="J8" s="231" t="s">
        <v>0</v>
      </c>
      <c r="K8" s="11"/>
    </row>
    <row r="9" spans="1:11" ht="9.1999999999999993" customHeight="1" x14ac:dyDescent="0.2">
      <c r="A9" s="102" t="s">
        <v>53</v>
      </c>
      <c r="B9" s="323" t="s">
        <v>193</v>
      </c>
      <c r="C9" s="323" t="s">
        <v>193</v>
      </c>
      <c r="D9" s="323" t="s">
        <v>193</v>
      </c>
      <c r="E9" s="323" t="s">
        <v>193</v>
      </c>
      <c r="F9" s="210"/>
      <c r="G9" s="330">
        <v>410929</v>
      </c>
      <c r="H9" s="330">
        <v>2154770</v>
      </c>
      <c r="I9" s="330">
        <v>4092007</v>
      </c>
      <c r="J9" s="330">
        <v>6657706</v>
      </c>
      <c r="K9" s="1"/>
    </row>
    <row r="10" spans="1:11" ht="9.1999999999999993" customHeight="1" x14ac:dyDescent="0.2">
      <c r="A10" s="102" t="s">
        <v>99</v>
      </c>
      <c r="B10" s="297">
        <v>12656</v>
      </c>
      <c r="C10" s="297">
        <v>157746</v>
      </c>
      <c r="D10" s="297">
        <v>31135</v>
      </c>
      <c r="E10" s="258">
        <v>201537</v>
      </c>
      <c r="F10" s="117"/>
      <c r="G10" s="258">
        <v>190989</v>
      </c>
      <c r="H10" s="258">
        <v>1414654</v>
      </c>
      <c r="I10" s="258">
        <v>3592011</v>
      </c>
      <c r="J10" s="258">
        <v>5197654</v>
      </c>
      <c r="K10" s="5"/>
    </row>
    <row r="11" spans="1:11" s="359" customFormat="1" ht="9.1999999999999993" customHeight="1" x14ac:dyDescent="0.2">
      <c r="A11" s="102" t="s">
        <v>426</v>
      </c>
      <c r="B11" s="332">
        <v>30642</v>
      </c>
      <c r="C11" s="332">
        <v>439363</v>
      </c>
      <c r="D11" s="332">
        <v>146105</v>
      </c>
      <c r="E11" s="331">
        <v>616110</v>
      </c>
      <c r="F11" s="134"/>
      <c r="G11" s="331">
        <v>116180</v>
      </c>
      <c r="H11" s="331">
        <v>704323</v>
      </c>
      <c r="I11" s="331">
        <v>2903557</v>
      </c>
      <c r="J11" s="331">
        <v>3724060</v>
      </c>
      <c r="K11" s="5"/>
    </row>
    <row r="12" spans="1:11" ht="9.1999999999999993" customHeight="1" thickBot="1" x14ac:dyDescent="0.25">
      <c r="A12" s="103" t="s">
        <v>427</v>
      </c>
      <c r="B12" s="332">
        <v>15366</v>
      </c>
      <c r="C12" s="332">
        <v>153695</v>
      </c>
      <c r="D12" s="332">
        <v>204328</v>
      </c>
      <c r="E12" s="331">
        <v>373389</v>
      </c>
      <c r="F12" s="134"/>
      <c r="G12" s="331">
        <v>65300</v>
      </c>
      <c r="H12" s="272">
        <v>258458</v>
      </c>
      <c r="I12" s="272">
        <v>1616300</v>
      </c>
      <c r="J12" s="272">
        <v>1940058</v>
      </c>
      <c r="K12" s="3"/>
    </row>
    <row r="13" spans="1:11" ht="9.1999999999999993" customHeight="1" x14ac:dyDescent="0.2">
      <c r="A13" s="122" t="s">
        <v>0</v>
      </c>
      <c r="B13" s="299">
        <v>58664</v>
      </c>
      <c r="C13" s="299">
        <v>750804</v>
      </c>
      <c r="D13" s="299">
        <v>381568</v>
      </c>
      <c r="E13" s="187">
        <v>1191036</v>
      </c>
      <c r="F13" s="149"/>
      <c r="G13" s="187">
        <v>783398</v>
      </c>
      <c r="H13" s="187">
        <v>4532205</v>
      </c>
      <c r="I13" s="187">
        <v>12203875</v>
      </c>
      <c r="J13" s="187">
        <v>17519478</v>
      </c>
      <c r="K13" s="3"/>
    </row>
    <row r="14" spans="1:11" ht="9.1999999999999993" customHeight="1" x14ac:dyDescent="0.2">
      <c r="A14" s="200"/>
      <c r="B14" s="49"/>
      <c r="C14" s="152"/>
      <c r="D14" s="49"/>
      <c r="E14" s="152"/>
      <c r="F14" s="152"/>
      <c r="G14" s="49"/>
      <c r="H14" s="152"/>
      <c r="I14" s="49"/>
      <c r="J14" s="152"/>
      <c r="K14" s="3"/>
    </row>
    <row r="15" spans="1:11" ht="9.1999999999999993" customHeight="1" x14ac:dyDescent="0.2">
      <c r="A15" s="121" t="s">
        <v>335</v>
      </c>
      <c r="B15" s="49"/>
      <c r="C15" s="152"/>
      <c r="D15" s="49"/>
      <c r="E15" s="152"/>
      <c r="F15" s="152"/>
      <c r="G15" s="49"/>
      <c r="H15" s="152"/>
      <c r="I15" s="49"/>
      <c r="J15" s="152"/>
      <c r="K15" s="3"/>
    </row>
    <row r="16" spans="1:11" ht="9.1999999999999993" customHeight="1" x14ac:dyDescent="0.2">
      <c r="A16" s="102" t="s">
        <v>53</v>
      </c>
      <c r="B16" s="324" t="s">
        <v>193</v>
      </c>
      <c r="C16" s="324" t="s">
        <v>193</v>
      </c>
      <c r="D16" s="324" t="s">
        <v>193</v>
      </c>
      <c r="E16" s="324" t="s">
        <v>193</v>
      </c>
      <c r="F16" s="216"/>
      <c r="G16" s="327">
        <f>(G9/$J9)*100</f>
        <v>6.1722310958158859</v>
      </c>
      <c r="H16" s="324">
        <f t="shared" ref="H16:I16" si="0">(H9/$J9)*100</f>
        <v>32.365051866213378</v>
      </c>
      <c r="I16" s="324">
        <f t="shared" si="0"/>
        <v>61.462717037970741</v>
      </c>
      <c r="J16" s="324">
        <v>100</v>
      </c>
      <c r="K16" s="3"/>
    </row>
    <row r="17" spans="1:11" ht="9.1999999999999993" customHeight="1" x14ac:dyDescent="0.2">
      <c r="A17" s="102" t="s">
        <v>99</v>
      </c>
      <c r="B17" s="289">
        <f>(B10/$E10)*100</f>
        <v>6.2797401965892119</v>
      </c>
      <c r="C17" s="289">
        <f t="shared" ref="C17:D17" si="1">(C10/$E10)*100</f>
        <v>78.271483648163866</v>
      </c>
      <c r="D17" s="289">
        <f t="shared" si="1"/>
        <v>15.448776155246927</v>
      </c>
      <c r="E17" s="289">
        <v>100</v>
      </c>
      <c r="F17" s="124"/>
      <c r="G17" s="301">
        <f t="shared" ref="G17:I17" si="2">(G10/$J10)*100</f>
        <v>3.6745231598717418</v>
      </c>
      <c r="H17" s="289">
        <f t="shared" si="2"/>
        <v>27.217163743488886</v>
      </c>
      <c r="I17" s="289">
        <f t="shared" si="2"/>
        <v>69.108313096639378</v>
      </c>
      <c r="J17" s="289">
        <v>100</v>
      </c>
      <c r="K17" s="3"/>
    </row>
    <row r="18" spans="1:11" s="359" customFormat="1" ht="9.1999999999999993" customHeight="1" x14ac:dyDescent="0.2">
      <c r="A18" s="102" t="s">
        <v>426</v>
      </c>
      <c r="B18" s="325">
        <f t="shared" ref="B18:D18" si="3">(B11/$E11)*100</f>
        <v>4.9734625310415348</v>
      </c>
      <c r="C18" s="325">
        <f t="shared" si="3"/>
        <v>71.312427975523846</v>
      </c>
      <c r="D18" s="325">
        <f t="shared" si="3"/>
        <v>23.714109493434616</v>
      </c>
      <c r="E18" s="289">
        <v>100</v>
      </c>
      <c r="F18" s="135"/>
      <c r="G18" s="328">
        <f t="shared" ref="G18:I18" si="4">(G11/$J11)*100</f>
        <v>3.1197134310403163</v>
      </c>
      <c r="H18" s="325">
        <f t="shared" si="4"/>
        <v>18.912772619130731</v>
      </c>
      <c r="I18" s="325">
        <f t="shared" si="4"/>
        <v>77.967513949828941</v>
      </c>
      <c r="J18" s="289">
        <v>100</v>
      </c>
      <c r="K18" s="3"/>
    </row>
    <row r="19" spans="1:11" ht="9.1999999999999993" customHeight="1" thickBot="1" x14ac:dyDescent="0.25">
      <c r="A19" s="103" t="s">
        <v>427</v>
      </c>
      <c r="B19" s="325">
        <f t="shared" ref="B19:D19" si="5">(B12/$E12)*100</f>
        <v>4.115279239613379</v>
      </c>
      <c r="C19" s="325">
        <f t="shared" si="5"/>
        <v>41.162165998462733</v>
      </c>
      <c r="D19" s="325">
        <f t="shared" si="5"/>
        <v>54.722554761923888</v>
      </c>
      <c r="E19" s="325">
        <v>100</v>
      </c>
      <c r="F19" s="135"/>
      <c r="G19" s="328">
        <f t="shared" ref="G19:I19" si="6">(G12/$J12)*100</f>
        <v>3.365878752078546</v>
      </c>
      <c r="H19" s="325">
        <f t="shared" si="6"/>
        <v>13.322179027637318</v>
      </c>
      <c r="I19" s="325">
        <f t="shared" si="6"/>
        <v>83.311942220284138</v>
      </c>
      <c r="J19" s="325">
        <v>100</v>
      </c>
      <c r="K19" s="3"/>
    </row>
    <row r="20" spans="1:11" ht="9.1999999999999993" customHeight="1" x14ac:dyDescent="0.2">
      <c r="A20" s="68" t="s">
        <v>0</v>
      </c>
      <c r="B20" s="326">
        <f t="shared" ref="B20:D20" si="7">(B13/$E13)*100</f>
        <v>4.9254598517593093</v>
      </c>
      <c r="C20" s="326">
        <f t="shared" si="7"/>
        <v>63.037893061166919</v>
      </c>
      <c r="D20" s="326">
        <f t="shared" si="7"/>
        <v>32.036647087073774</v>
      </c>
      <c r="E20" s="326">
        <v>100</v>
      </c>
      <c r="F20" s="136"/>
      <c r="G20" s="329">
        <f t="shared" ref="G20:I20" si="8">(G13/$J13)*100</f>
        <v>4.4715830003610835</v>
      </c>
      <c r="H20" s="326">
        <f t="shared" si="8"/>
        <v>25.869520769968148</v>
      </c>
      <c r="I20" s="326">
        <f t="shared" si="8"/>
        <v>69.658896229670773</v>
      </c>
      <c r="J20" s="326">
        <v>100</v>
      </c>
      <c r="K20" s="3"/>
    </row>
    <row r="21" spans="1:11" ht="9.75" customHeight="1" x14ac:dyDescent="0.2">
      <c r="A21" s="473" t="s">
        <v>352</v>
      </c>
      <c r="B21" s="474"/>
      <c r="C21" s="474"/>
      <c r="D21" s="474"/>
      <c r="E21" s="474"/>
      <c r="F21" s="474"/>
      <c r="G21" s="474"/>
      <c r="H21" s="474"/>
      <c r="I21" s="474"/>
      <c r="J21" s="474"/>
      <c r="K21" s="3"/>
    </row>
    <row r="22" spans="1:11" ht="18" customHeight="1" x14ac:dyDescent="0.2">
      <c r="A22" s="438" t="s">
        <v>250</v>
      </c>
      <c r="B22" s="438"/>
      <c r="C22" s="438"/>
      <c r="D22" s="438"/>
      <c r="E22" s="438"/>
      <c r="F22" s="438"/>
      <c r="G22" s="438"/>
      <c r="H22" s="56"/>
      <c r="I22" s="55"/>
      <c r="J22" s="56"/>
      <c r="K22" s="3"/>
    </row>
    <row r="25" spans="1:11" ht="12.75" customHeight="1" x14ac:dyDescent="0.2"/>
    <row r="46" ht="12.75" customHeight="1" x14ac:dyDescent="0.2"/>
    <row r="50" ht="12.75" customHeight="1" x14ac:dyDescent="0.2"/>
    <row r="72" ht="12.75" customHeight="1" x14ac:dyDescent="0.2"/>
    <row r="76" ht="12.75" customHeight="1" x14ac:dyDescent="0.2"/>
    <row r="97" ht="12.75" customHeight="1" x14ac:dyDescent="0.2"/>
    <row r="101" ht="12.75" customHeight="1" x14ac:dyDescent="0.2"/>
  </sheetData>
  <mergeCells count="11">
    <mergeCell ref="C7:D7"/>
    <mergeCell ref="H7:I7"/>
    <mergeCell ref="G6:J6"/>
    <mergeCell ref="A21:J21"/>
    <mergeCell ref="A22:G22"/>
    <mergeCell ref="B6:E6"/>
    <mergeCell ref="A1:E1"/>
    <mergeCell ref="A2:G2"/>
    <mergeCell ref="H2:J2"/>
    <mergeCell ref="A3:J3"/>
    <mergeCell ref="A5:J5"/>
  </mergeCells>
  <pageMargins left="1.05" right="1.05" top="0.5" bottom="0.25" header="0" footer="0"/>
  <pageSetup orientation="portrait" r:id="rId1"/>
  <headerFooter alignWithMargins="0"/>
  <colBreaks count="1" manualBreakCount="1">
    <brk id="10"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showWhiteSpace="0" view="pageLayout" topLeftCell="A2" zoomScale="160" zoomScaleNormal="100" zoomScaleSheetLayoutView="100" zoomScalePageLayoutView="160" workbookViewId="0">
      <selection activeCell="A25" sqref="A25:G25"/>
    </sheetView>
  </sheetViews>
  <sheetFormatPr defaultRowHeight="8.25" x14ac:dyDescent="0.15"/>
  <cols>
    <col min="1" max="1" width="13.85546875" style="132" customWidth="1"/>
    <col min="2" max="7" width="11.42578125" style="132" customWidth="1"/>
    <col min="8" max="8" width="12.7109375" style="132" customWidth="1"/>
    <col min="9" max="16384" width="9.140625" style="132"/>
  </cols>
  <sheetData>
    <row r="1" spans="1:8" ht="10.5" customHeight="1" x14ac:dyDescent="0.15">
      <c r="A1" s="215" t="s">
        <v>288</v>
      </c>
    </row>
    <row r="2" spans="1:8" ht="12.75" customHeight="1" x14ac:dyDescent="0.15">
      <c r="A2" s="432" t="s">
        <v>338</v>
      </c>
      <c r="B2" s="432"/>
      <c r="C2" s="432"/>
      <c r="D2" s="432"/>
      <c r="E2" s="432"/>
      <c r="F2" s="432"/>
      <c r="G2" s="432"/>
    </row>
    <row r="3" spans="1:8" ht="18" customHeight="1" x14ac:dyDescent="0.15">
      <c r="A3" s="445" t="s">
        <v>392</v>
      </c>
      <c r="B3" s="445"/>
      <c r="C3" s="445"/>
      <c r="D3" s="445"/>
      <c r="E3" s="445"/>
      <c r="F3" s="445"/>
      <c r="G3" s="445"/>
    </row>
    <row r="4" spans="1:8" ht="7.5" customHeight="1" x14ac:dyDescent="0.15">
      <c r="A4" s="499"/>
      <c r="B4" s="499"/>
      <c r="C4" s="499"/>
      <c r="D4" s="499"/>
      <c r="E4" s="499"/>
      <c r="F4" s="499"/>
      <c r="G4" s="499"/>
    </row>
    <row r="5" spans="1:8" ht="18" customHeight="1" x14ac:dyDescent="0.15">
      <c r="A5" s="467" t="s">
        <v>393</v>
      </c>
      <c r="B5" s="468"/>
      <c r="C5" s="468"/>
      <c r="D5" s="468"/>
      <c r="E5" s="468"/>
      <c r="F5" s="468"/>
      <c r="G5" s="468"/>
    </row>
    <row r="6" spans="1:8" ht="9.1999999999999993" customHeight="1" x14ac:dyDescent="0.15">
      <c r="B6" s="39" t="s">
        <v>54</v>
      </c>
      <c r="C6" s="39" t="s">
        <v>55</v>
      </c>
      <c r="D6" s="39" t="s">
        <v>56</v>
      </c>
      <c r="E6" s="39" t="s">
        <v>74</v>
      </c>
      <c r="F6" s="39" t="s">
        <v>57</v>
      </c>
      <c r="G6" s="39" t="s">
        <v>0</v>
      </c>
    </row>
    <row r="7" spans="1:8" ht="9.1999999999999993" customHeight="1" x14ac:dyDescent="0.15">
      <c r="A7" s="20" t="s">
        <v>21</v>
      </c>
      <c r="B7" s="296">
        <v>6174532</v>
      </c>
      <c r="C7" s="296">
        <v>4208646</v>
      </c>
      <c r="D7" s="333">
        <v>7581084</v>
      </c>
      <c r="E7" s="333">
        <v>6423613</v>
      </c>
      <c r="F7" s="333">
        <v>3759124</v>
      </c>
      <c r="G7" s="333">
        <v>28146999</v>
      </c>
    </row>
    <row r="8" spans="1:8" ht="9.1999999999999993" customHeight="1" x14ac:dyDescent="0.15">
      <c r="A8" s="104" t="s">
        <v>84</v>
      </c>
      <c r="B8" s="297">
        <v>983423</v>
      </c>
      <c r="C8" s="297">
        <v>1551570</v>
      </c>
      <c r="D8" s="258">
        <v>3674845</v>
      </c>
      <c r="E8" s="258">
        <v>4045538</v>
      </c>
      <c r="F8" s="258">
        <v>2156173</v>
      </c>
      <c r="G8" s="258">
        <v>12411549</v>
      </c>
      <c r="H8" s="27"/>
    </row>
    <row r="9" spans="1:8" ht="9.1999999999999993" customHeight="1" x14ac:dyDescent="0.15">
      <c r="A9" s="104" t="s">
        <v>85</v>
      </c>
      <c r="B9" s="297">
        <v>5191109</v>
      </c>
      <c r="C9" s="297">
        <v>2657076</v>
      </c>
      <c r="D9" s="258">
        <v>3906239</v>
      </c>
      <c r="E9" s="258">
        <v>2378075</v>
      </c>
      <c r="F9" s="258">
        <v>1602951</v>
      </c>
      <c r="G9" s="258">
        <v>15735450</v>
      </c>
      <c r="H9" s="27"/>
    </row>
    <row r="10" spans="1:8" ht="9.1999999999999993" customHeight="1" x14ac:dyDescent="0.15">
      <c r="A10" s="20" t="s">
        <v>68</v>
      </c>
      <c r="B10" s="296">
        <v>3918849</v>
      </c>
      <c r="C10" s="296">
        <v>8592123</v>
      </c>
      <c r="D10" s="333">
        <v>40832810</v>
      </c>
      <c r="E10" s="333">
        <v>42286138</v>
      </c>
      <c r="F10" s="333">
        <v>44684040</v>
      </c>
      <c r="G10" s="333">
        <v>140313960</v>
      </c>
      <c r="H10" s="27"/>
    </row>
    <row r="11" spans="1:8" ht="9.1999999999999993" customHeight="1" x14ac:dyDescent="0.15">
      <c r="A11" s="20" t="s">
        <v>69</v>
      </c>
      <c r="B11" s="296">
        <v>1142205</v>
      </c>
      <c r="C11" s="296">
        <v>2917892</v>
      </c>
      <c r="D11" s="333">
        <v>7374087</v>
      </c>
      <c r="E11" s="333">
        <v>7633297</v>
      </c>
      <c r="F11" s="333">
        <v>4374456</v>
      </c>
      <c r="G11" s="333">
        <v>23441937</v>
      </c>
      <c r="H11" s="27"/>
    </row>
    <row r="12" spans="1:8" ht="9.1999999999999993" customHeight="1" x14ac:dyDescent="0.15">
      <c r="A12" s="20" t="s">
        <v>70</v>
      </c>
      <c r="B12" s="296">
        <v>885880</v>
      </c>
      <c r="C12" s="296">
        <v>622591</v>
      </c>
      <c r="D12" s="333">
        <v>1579238</v>
      </c>
      <c r="E12" s="333">
        <v>1975741</v>
      </c>
      <c r="F12" s="333">
        <v>5124183</v>
      </c>
      <c r="G12" s="333">
        <v>10187633</v>
      </c>
      <c r="H12" s="27"/>
    </row>
    <row r="13" spans="1:8" ht="9.1999999999999993" customHeight="1" thickBot="1" x14ac:dyDescent="0.2">
      <c r="A13" s="34" t="s">
        <v>71</v>
      </c>
      <c r="B13" s="298">
        <v>214035</v>
      </c>
      <c r="C13" s="298">
        <v>400190</v>
      </c>
      <c r="D13" s="308">
        <v>1218560</v>
      </c>
      <c r="E13" s="308">
        <v>1555112</v>
      </c>
      <c r="F13" s="308">
        <v>1054309</v>
      </c>
      <c r="G13" s="308">
        <v>4442206</v>
      </c>
      <c r="H13" s="27"/>
    </row>
    <row r="14" spans="1:8" ht="9.1999999999999993" customHeight="1" x14ac:dyDescent="0.15">
      <c r="A14" s="283" t="s">
        <v>0</v>
      </c>
      <c r="B14" s="299">
        <v>12335501</v>
      </c>
      <c r="C14" s="299">
        <v>16741442</v>
      </c>
      <c r="D14" s="187">
        <v>58585779</v>
      </c>
      <c r="E14" s="187">
        <v>59873901</v>
      </c>
      <c r="F14" s="187">
        <v>58996112</v>
      </c>
      <c r="G14" s="187">
        <v>206532735</v>
      </c>
    </row>
    <row r="15" spans="1:8" ht="9.1999999999999993" customHeight="1" x14ac:dyDescent="0.15">
      <c r="A15" s="227"/>
      <c r="B15" s="55"/>
      <c r="C15" s="49"/>
      <c r="D15" s="49"/>
      <c r="E15" s="49"/>
      <c r="F15" s="49"/>
      <c r="G15" s="49"/>
    </row>
    <row r="16" spans="1:8" ht="9.1999999999999993" customHeight="1" x14ac:dyDescent="0.15">
      <c r="A16" s="284" t="s">
        <v>335</v>
      </c>
      <c r="B16" s="55"/>
      <c r="C16" s="49"/>
      <c r="D16" s="49"/>
      <c r="E16" s="49"/>
      <c r="F16" s="49"/>
      <c r="G16" s="49"/>
    </row>
    <row r="17" spans="1:8" ht="9.1999999999999993" customHeight="1" x14ac:dyDescent="0.15">
      <c r="A17" s="285" t="s">
        <v>21</v>
      </c>
      <c r="B17" s="292">
        <f>(B7/$G7)*100</f>
        <v>21.936732935543148</v>
      </c>
      <c r="C17" s="292">
        <f t="shared" ref="C17:F17" si="0">(C7/$G7)*100</f>
        <v>14.952379115087899</v>
      </c>
      <c r="D17" s="302">
        <f t="shared" si="0"/>
        <v>26.933897997438379</v>
      </c>
      <c r="E17" s="302">
        <f t="shared" si="0"/>
        <v>22.821662089091628</v>
      </c>
      <c r="F17" s="302">
        <f t="shared" si="0"/>
        <v>13.355327862838948</v>
      </c>
      <c r="G17" s="335">
        <v>100</v>
      </c>
      <c r="H17" s="56"/>
    </row>
    <row r="18" spans="1:8" ht="9.1999999999999993" customHeight="1" x14ac:dyDescent="0.15">
      <c r="A18" s="235" t="s">
        <v>84</v>
      </c>
      <c r="B18" s="293">
        <f t="shared" ref="B18:F18" si="1">(B8/$G8)*100</f>
        <v>7.9234509729607483</v>
      </c>
      <c r="C18" s="293">
        <f t="shared" si="1"/>
        <v>12.501018204899324</v>
      </c>
      <c r="D18" s="279">
        <f t="shared" si="1"/>
        <v>29.608270490653503</v>
      </c>
      <c r="E18" s="279">
        <f t="shared" si="1"/>
        <v>32.59494846291949</v>
      </c>
      <c r="F18" s="279">
        <f t="shared" si="1"/>
        <v>17.372311868566928</v>
      </c>
      <c r="G18" s="336">
        <v>100</v>
      </c>
    </row>
    <row r="19" spans="1:8" ht="9.1999999999999993" customHeight="1" x14ac:dyDescent="0.15">
      <c r="A19" s="235" t="s">
        <v>85</v>
      </c>
      <c r="B19" s="293">
        <f t="shared" ref="B19:F19" si="2">(B9/$G9)*100</f>
        <v>32.989898604742798</v>
      </c>
      <c r="C19" s="293">
        <f t="shared" si="2"/>
        <v>16.885923186181522</v>
      </c>
      <c r="D19" s="279">
        <f t="shared" si="2"/>
        <v>24.824450524134996</v>
      </c>
      <c r="E19" s="279">
        <f t="shared" si="2"/>
        <v>15.112850283913076</v>
      </c>
      <c r="F19" s="279">
        <f t="shared" si="2"/>
        <v>10.186877401027616</v>
      </c>
      <c r="G19" s="336">
        <v>100</v>
      </c>
    </row>
    <row r="20" spans="1:8" ht="9.1999999999999993" customHeight="1" x14ac:dyDescent="0.15">
      <c r="A20" s="285" t="s">
        <v>68</v>
      </c>
      <c r="B20" s="292">
        <f t="shared" ref="B20:F20" si="3">(B10/$G10)*100</f>
        <v>2.7929145467778116</v>
      </c>
      <c r="C20" s="292">
        <f t="shared" si="3"/>
        <v>6.1234983318837273</v>
      </c>
      <c r="D20" s="302">
        <f t="shared" si="3"/>
        <v>29.101031714877124</v>
      </c>
      <c r="E20" s="302">
        <f t="shared" si="3"/>
        <v>30.13680035828224</v>
      </c>
      <c r="F20" s="302">
        <f t="shared" si="3"/>
        <v>31.845755048179097</v>
      </c>
      <c r="G20" s="335">
        <v>100</v>
      </c>
    </row>
    <row r="21" spans="1:8" ht="9.1999999999999993" customHeight="1" x14ac:dyDescent="0.15">
      <c r="A21" s="285" t="s">
        <v>69</v>
      </c>
      <c r="B21" s="292">
        <f t="shared" ref="B21:F21" si="4">(B11/$G11)*100</f>
        <v>4.8724855800098767</v>
      </c>
      <c r="C21" s="292">
        <f t="shared" si="4"/>
        <v>12.447316107026479</v>
      </c>
      <c r="D21" s="302">
        <f t="shared" si="4"/>
        <v>31.456816047240466</v>
      </c>
      <c r="E21" s="302">
        <f t="shared" si="4"/>
        <v>32.562569381531908</v>
      </c>
      <c r="F21" s="302">
        <f t="shared" si="4"/>
        <v>18.660812884191269</v>
      </c>
      <c r="G21" s="335">
        <v>100</v>
      </c>
    </row>
    <row r="22" spans="1:8" ht="9.1999999999999993" customHeight="1" x14ac:dyDescent="0.15">
      <c r="A22" s="285" t="s">
        <v>70</v>
      </c>
      <c r="B22" s="292">
        <f t="shared" ref="B22:F22" si="5">(B12/$G12)*100</f>
        <v>8.6956410777655613</v>
      </c>
      <c r="C22" s="292">
        <f t="shared" si="5"/>
        <v>6.111242915798007</v>
      </c>
      <c r="D22" s="302">
        <f t="shared" si="5"/>
        <v>15.50152032371013</v>
      </c>
      <c r="E22" s="302">
        <f t="shared" si="5"/>
        <v>19.393523500503012</v>
      </c>
      <c r="F22" s="302">
        <f t="shared" si="5"/>
        <v>50.298072182223287</v>
      </c>
      <c r="G22" s="335">
        <v>100</v>
      </c>
    </row>
    <row r="23" spans="1:8" ht="9.1999999999999993" customHeight="1" thickBot="1" x14ac:dyDescent="0.2">
      <c r="A23" s="227" t="s">
        <v>71</v>
      </c>
      <c r="B23" s="294">
        <f t="shared" ref="B23:F23" si="6">(B13/$G13)*100</f>
        <v>4.818214193578596</v>
      </c>
      <c r="C23" s="294">
        <f t="shared" si="6"/>
        <v>9.0088122883090058</v>
      </c>
      <c r="D23" s="313">
        <f t="shared" si="6"/>
        <v>27.431415832584083</v>
      </c>
      <c r="E23" s="313">
        <f t="shared" si="6"/>
        <v>35.007651603730217</v>
      </c>
      <c r="F23" s="313">
        <f t="shared" si="6"/>
        <v>23.733906081798096</v>
      </c>
      <c r="G23" s="337">
        <v>100</v>
      </c>
    </row>
    <row r="24" spans="1:8" ht="9.1999999999999993" customHeight="1" x14ac:dyDescent="0.15">
      <c r="A24" s="283" t="s">
        <v>91</v>
      </c>
      <c r="B24" s="295">
        <f t="shared" ref="B24:F24" si="7">(B14/$G14)*100</f>
        <v>5.9726614282234722</v>
      </c>
      <c r="C24" s="295">
        <f t="shared" si="7"/>
        <v>8.1059508556839681</v>
      </c>
      <c r="D24" s="334">
        <f t="shared" si="7"/>
        <v>28.366340570660626</v>
      </c>
      <c r="E24" s="334">
        <f t="shared" si="7"/>
        <v>28.990029595066368</v>
      </c>
      <c r="F24" s="334">
        <f t="shared" si="7"/>
        <v>28.565017550365564</v>
      </c>
      <c r="G24" s="338">
        <v>100</v>
      </c>
    </row>
    <row r="25" spans="1:8" ht="28.5" customHeight="1" x14ac:dyDescent="0.15">
      <c r="A25" s="503" t="s">
        <v>467</v>
      </c>
      <c r="B25" s="504"/>
      <c r="C25" s="504"/>
      <c r="D25" s="504"/>
      <c r="E25" s="504"/>
      <c r="F25" s="504"/>
      <c r="G25" s="504"/>
    </row>
    <row r="26" spans="1:8" ht="10.5" customHeight="1" x14ac:dyDescent="0.15">
      <c r="A26" s="496" t="s">
        <v>341</v>
      </c>
      <c r="B26" s="497"/>
      <c r="C26" s="497"/>
      <c r="D26" s="497"/>
      <c r="E26" s="497"/>
      <c r="F26" s="497"/>
      <c r="G26" s="497"/>
    </row>
    <row r="27" spans="1:8" ht="18" customHeight="1" x14ac:dyDescent="0.15">
      <c r="A27" s="498" t="s">
        <v>250</v>
      </c>
      <c r="B27" s="498"/>
      <c r="C27" s="498"/>
      <c r="D27" s="498"/>
      <c r="E27" s="498"/>
      <c r="F27" s="498"/>
      <c r="G27" s="498"/>
    </row>
    <row r="28" spans="1:8" ht="12.75" customHeight="1" x14ac:dyDescent="0.15"/>
    <row r="30" spans="1:8" ht="13.5" customHeight="1" x14ac:dyDescent="0.15"/>
    <row r="36" ht="12.75" customHeight="1" x14ac:dyDescent="0.15"/>
    <row r="38" ht="13.5" customHeight="1" x14ac:dyDescent="0.15"/>
    <row r="40" ht="36" customHeight="1" x14ac:dyDescent="0.15"/>
    <row r="48" ht="12.75" customHeight="1" x14ac:dyDescent="0.15"/>
    <row r="50" ht="13.5" customHeight="1" x14ac:dyDescent="0.15"/>
    <row r="57" ht="12.75" customHeight="1" x14ac:dyDescent="0.15"/>
    <row r="59" ht="13.5" customHeight="1" x14ac:dyDescent="0.15"/>
    <row r="61" ht="36" customHeight="1" x14ac:dyDescent="0.15"/>
  </sheetData>
  <mergeCells count="7">
    <mergeCell ref="A27:G27"/>
    <mergeCell ref="A2:G2"/>
    <mergeCell ref="A3:G3"/>
    <mergeCell ref="A4:G4"/>
    <mergeCell ref="A5:G5"/>
    <mergeCell ref="A25:G25"/>
    <mergeCell ref="A26:G26"/>
  </mergeCells>
  <pageMargins left="1.05" right="1.05" top="0.5" bottom="0.25" header="0" footer="0"/>
  <pageSetup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view="pageLayout" zoomScale="175" zoomScaleNormal="150" zoomScaleSheetLayoutView="100" zoomScalePageLayoutView="175" workbookViewId="0">
      <selection activeCell="E20" sqref="E20"/>
    </sheetView>
  </sheetViews>
  <sheetFormatPr defaultColWidth="5.28515625" defaultRowHeight="12.75" x14ac:dyDescent="0.2"/>
  <cols>
    <col min="1" max="1" width="14.140625" style="14" customWidth="1"/>
    <col min="2" max="5" width="10.140625" style="14" customWidth="1"/>
    <col min="6" max="16384" width="5.28515625" style="14"/>
  </cols>
  <sheetData>
    <row r="1" spans="1:6" ht="10.5" customHeight="1" x14ac:dyDescent="0.2">
      <c r="A1" s="214" t="s">
        <v>289</v>
      </c>
      <c r="B1" s="13"/>
      <c r="C1" s="13"/>
      <c r="D1" s="13"/>
      <c r="E1" s="13"/>
    </row>
    <row r="2" spans="1:6" ht="12.75" customHeight="1" x14ac:dyDescent="0.2">
      <c r="A2" s="432" t="s">
        <v>338</v>
      </c>
      <c r="B2" s="432"/>
      <c r="C2" s="432"/>
      <c r="D2" s="432"/>
      <c r="E2" s="432"/>
    </row>
    <row r="3" spans="1:6" ht="36" customHeight="1" x14ac:dyDescent="0.2">
      <c r="A3" s="445" t="s">
        <v>394</v>
      </c>
      <c r="B3" s="445"/>
      <c r="C3" s="445"/>
      <c r="D3" s="445"/>
      <c r="E3" s="445"/>
    </row>
    <row r="4" spans="1:6" ht="7.5" customHeight="1" x14ac:dyDescent="0.2">
      <c r="A4" s="15"/>
      <c r="B4" s="15"/>
      <c r="C4" s="15"/>
      <c r="D4" s="15"/>
      <c r="E4" s="15"/>
    </row>
    <row r="5" spans="1:6" ht="18" customHeight="1" x14ac:dyDescent="0.2">
      <c r="A5" s="434" t="s">
        <v>395</v>
      </c>
      <c r="B5" s="435"/>
      <c r="C5" s="435"/>
      <c r="D5" s="435"/>
      <c r="E5" s="435"/>
    </row>
    <row r="6" spans="1:6" ht="9.1999999999999993" customHeight="1" x14ac:dyDescent="0.2">
      <c r="A6" s="18"/>
      <c r="B6" s="19" t="s">
        <v>343</v>
      </c>
      <c r="C6" s="19" t="s">
        <v>132</v>
      </c>
      <c r="D6" s="19" t="s">
        <v>345</v>
      </c>
      <c r="E6" s="19" t="s">
        <v>133</v>
      </c>
      <c r="F6" s="17"/>
    </row>
    <row r="7" spans="1:6" ht="9.1999999999999993" customHeight="1" x14ac:dyDescent="0.2">
      <c r="A7" s="102" t="s">
        <v>54</v>
      </c>
      <c r="B7" s="110">
        <v>5191109</v>
      </c>
      <c r="C7" s="110">
        <v>4048910</v>
      </c>
      <c r="D7" s="111">
        <f>(B7/B$12)*100</f>
        <v>32.989898604742798</v>
      </c>
      <c r="E7" s="111">
        <v>39.354436813244227</v>
      </c>
      <c r="F7" s="16"/>
    </row>
    <row r="8" spans="1:6" ht="9.1999999999999993" customHeight="1" x14ac:dyDescent="0.2">
      <c r="A8" s="102" t="s">
        <v>55</v>
      </c>
      <c r="B8" s="110">
        <v>2657076</v>
      </c>
      <c r="C8" s="110">
        <v>2131612</v>
      </c>
      <c r="D8" s="111">
        <f t="shared" ref="D8:D11" si="0">(B8/B$12)*100</f>
        <v>16.885923186181522</v>
      </c>
      <c r="E8" s="111">
        <v>20.718758817645526</v>
      </c>
      <c r="F8" s="16"/>
    </row>
    <row r="9" spans="1:6" ht="9.1999999999999993" customHeight="1" x14ac:dyDescent="0.2">
      <c r="A9" s="102" t="s">
        <v>56</v>
      </c>
      <c r="B9" s="110">
        <v>3906239</v>
      </c>
      <c r="C9" s="110">
        <v>1835135</v>
      </c>
      <c r="D9" s="111">
        <f t="shared" si="0"/>
        <v>24.824450524134996</v>
      </c>
      <c r="E9" s="111">
        <v>17.837073286705049</v>
      </c>
      <c r="F9" s="16"/>
    </row>
    <row r="10" spans="1:6" ht="9.1999999999999993" customHeight="1" x14ac:dyDescent="0.2">
      <c r="A10" s="102" t="s">
        <v>74</v>
      </c>
      <c r="B10" s="110">
        <v>2378075</v>
      </c>
      <c r="C10" s="110">
        <v>1411053</v>
      </c>
      <c r="D10" s="111">
        <f t="shared" si="0"/>
        <v>15.112850283913076</v>
      </c>
      <c r="E10" s="111">
        <v>13.715097675334523</v>
      </c>
      <c r="F10" s="16"/>
    </row>
    <row r="11" spans="1:6" ht="9.1999999999999993" customHeight="1" thickBot="1" x14ac:dyDescent="0.25">
      <c r="A11" s="103" t="s">
        <v>57</v>
      </c>
      <c r="B11" s="112">
        <v>1602951</v>
      </c>
      <c r="C11" s="112">
        <v>861609</v>
      </c>
      <c r="D11" s="111">
        <f t="shared" si="0"/>
        <v>10.186877401027616</v>
      </c>
      <c r="E11" s="113">
        <v>8.3746334070706787</v>
      </c>
      <c r="F11" s="16"/>
    </row>
    <row r="12" spans="1:6" ht="9.1999999999999993" customHeight="1" x14ac:dyDescent="0.2">
      <c r="A12" s="40" t="s">
        <v>0</v>
      </c>
      <c r="B12" s="41">
        <v>15735450</v>
      </c>
      <c r="C12" s="41">
        <v>10288319</v>
      </c>
      <c r="D12" s="42">
        <v>100</v>
      </c>
      <c r="E12" s="42">
        <v>100</v>
      </c>
      <c r="F12" s="16"/>
    </row>
    <row r="13" spans="1:6" ht="28.5" customHeight="1" x14ac:dyDescent="0.2">
      <c r="A13" s="451" t="s">
        <v>464</v>
      </c>
      <c r="B13" s="489"/>
      <c r="C13" s="489"/>
      <c r="D13" s="489"/>
      <c r="E13" s="489"/>
    </row>
    <row r="14" spans="1:6" ht="21.75" customHeight="1" x14ac:dyDescent="0.2">
      <c r="A14" s="436" t="s">
        <v>434</v>
      </c>
      <c r="B14" s="437"/>
      <c r="C14" s="437"/>
      <c r="D14" s="437"/>
      <c r="E14" s="437"/>
    </row>
    <row r="15" spans="1:6" ht="18" customHeight="1" x14ac:dyDescent="0.2">
      <c r="A15" s="431" t="s">
        <v>250</v>
      </c>
      <c r="B15" s="431"/>
      <c r="C15" s="431"/>
      <c r="D15" s="431"/>
      <c r="E15" s="431"/>
    </row>
    <row r="21" ht="13.5" customHeight="1" x14ac:dyDescent="0.2"/>
  </sheetData>
  <mergeCells count="6">
    <mergeCell ref="A15:E15"/>
    <mergeCell ref="A2:E2"/>
    <mergeCell ref="A3:E3"/>
    <mergeCell ref="A5:E5"/>
    <mergeCell ref="A13:E13"/>
    <mergeCell ref="A14:E14"/>
  </mergeCells>
  <pageMargins left="1.05" right="1.05" top="0.5" bottom="0.25" header="0" footer="0"/>
  <pageSetup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view="pageLayout" topLeftCell="A4" zoomScale="175" zoomScaleNormal="170" zoomScaleSheetLayoutView="100" zoomScalePageLayoutView="175" workbookViewId="0">
      <selection activeCell="G24" sqref="G24"/>
    </sheetView>
  </sheetViews>
  <sheetFormatPr defaultColWidth="5.28515625" defaultRowHeight="12.75" x14ac:dyDescent="0.2"/>
  <cols>
    <col min="1" max="1" width="14" style="14" customWidth="1"/>
    <col min="2" max="3" width="10" style="14" customWidth="1"/>
    <col min="4" max="4" width="0.7109375" style="14" customWidth="1"/>
    <col min="5" max="6" width="10" style="14" customWidth="1"/>
    <col min="7" max="7" width="12.5703125" style="14" bestFit="1" customWidth="1"/>
    <col min="8" max="16384" width="5.28515625" style="14"/>
  </cols>
  <sheetData>
    <row r="1" spans="1:7" ht="10.5" customHeight="1" x14ac:dyDescent="0.2">
      <c r="A1" s="214" t="s">
        <v>290</v>
      </c>
      <c r="B1" s="13"/>
      <c r="C1" s="13"/>
      <c r="D1" s="13"/>
      <c r="E1" s="13"/>
      <c r="F1" s="13"/>
    </row>
    <row r="2" spans="1:7" ht="12.75" customHeight="1" x14ac:dyDescent="0.2">
      <c r="A2" s="432" t="s">
        <v>338</v>
      </c>
      <c r="B2" s="432"/>
      <c r="C2" s="432"/>
      <c r="D2" s="432"/>
      <c r="E2" s="432"/>
      <c r="F2" s="432"/>
    </row>
    <row r="3" spans="1:7" ht="18" customHeight="1" x14ac:dyDescent="0.2">
      <c r="A3" s="445" t="s">
        <v>396</v>
      </c>
      <c r="B3" s="445"/>
      <c r="C3" s="445"/>
      <c r="D3" s="445"/>
      <c r="E3" s="445"/>
      <c r="F3" s="445"/>
    </row>
    <row r="4" spans="1:7" ht="7.5" customHeight="1" x14ac:dyDescent="0.2">
      <c r="A4" s="15"/>
      <c r="B4" s="15"/>
      <c r="C4" s="15"/>
      <c r="D4" s="15"/>
      <c r="E4" s="15"/>
      <c r="F4" s="15"/>
    </row>
    <row r="5" spans="1:7" ht="18" customHeight="1" x14ac:dyDescent="0.2">
      <c r="A5" s="434" t="s">
        <v>397</v>
      </c>
      <c r="B5" s="435"/>
      <c r="C5" s="435"/>
      <c r="D5" s="435"/>
      <c r="E5" s="435"/>
      <c r="F5" s="435"/>
    </row>
    <row r="6" spans="1:7" ht="9.1999999999999993" customHeight="1" x14ac:dyDescent="0.2">
      <c r="A6" s="73"/>
      <c r="B6" s="487" t="s">
        <v>322</v>
      </c>
      <c r="C6" s="487"/>
      <c r="D6" s="17"/>
      <c r="E6" s="487" t="s">
        <v>323</v>
      </c>
      <c r="F6" s="487"/>
    </row>
    <row r="7" spans="1:7" ht="9.1999999999999993" customHeight="1" x14ac:dyDescent="0.2">
      <c r="A7" s="18"/>
      <c r="B7" s="19">
        <v>2011</v>
      </c>
      <c r="C7" s="19">
        <v>2000</v>
      </c>
      <c r="D7" s="19"/>
      <c r="E7" s="19">
        <v>2011</v>
      </c>
      <c r="F7" s="19">
        <v>2000</v>
      </c>
      <c r="G7" s="17"/>
    </row>
    <row r="8" spans="1:7" ht="9.1999999999999993" customHeight="1" x14ac:dyDescent="0.2">
      <c r="A8" s="20" t="s">
        <v>21</v>
      </c>
      <c r="B8" s="139">
        <v>842547</v>
      </c>
      <c r="C8" s="139">
        <v>545738</v>
      </c>
      <c r="D8" s="139"/>
      <c r="E8" s="24">
        <v>38.984587950108065</v>
      </c>
      <c r="F8" s="24">
        <v>38.062378338944299</v>
      </c>
      <c r="G8" s="16"/>
    </row>
    <row r="9" spans="1:7" ht="9.1999999999999993" customHeight="1" x14ac:dyDescent="0.2">
      <c r="A9" s="104" t="s">
        <v>84</v>
      </c>
      <c r="B9" s="140">
        <v>823525</v>
      </c>
      <c r="C9" s="140">
        <v>511341</v>
      </c>
      <c r="D9" s="140"/>
      <c r="E9" s="111">
        <v>38.861815166831754</v>
      </c>
      <c r="F9" s="111">
        <v>38.3919038845317</v>
      </c>
      <c r="G9" s="16"/>
    </row>
    <row r="10" spans="1:7" ht="9.1999999999999993" customHeight="1" x14ac:dyDescent="0.2">
      <c r="A10" s="104" t="s">
        <v>85</v>
      </c>
      <c r="B10" s="140">
        <v>19022</v>
      </c>
      <c r="C10" s="140">
        <v>34397</v>
      </c>
      <c r="D10" s="140"/>
      <c r="E10" s="111">
        <v>45.161443494776826</v>
      </c>
      <c r="F10" s="111">
        <v>33.755311527855469</v>
      </c>
      <c r="G10" s="16"/>
    </row>
    <row r="11" spans="1:7" ht="9.1999999999999993" customHeight="1" x14ac:dyDescent="0.2">
      <c r="A11" s="20" t="s">
        <v>68</v>
      </c>
      <c r="B11" s="139">
        <v>2124666</v>
      </c>
      <c r="C11" s="139">
        <v>2320778</v>
      </c>
      <c r="D11" s="139"/>
      <c r="E11" s="24">
        <v>50.340199236367212</v>
      </c>
      <c r="F11" s="24">
        <v>50.725924410486954</v>
      </c>
      <c r="G11" s="16"/>
    </row>
    <row r="12" spans="1:7" ht="9.1999999999999993" customHeight="1" x14ac:dyDescent="0.2">
      <c r="A12" s="391" t="s">
        <v>69</v>
      </c>
      <c r="B12" s="139">
        <v>602346</v>
      </c>
      <c r="C12" s="139">
        <v>634348</v>
      </c>
      <c r="D12" s="139"/>
      <c r="E12" s="24">
        <v>52.017454698700917</v>
      </c>
      <c r="F12" s="24">
        <v>58.500029971734349</v>
      </c>
      <c r="G12" s="16"/>
    </row>
    <row r="13" spans="1:7" ht="9.1999999999999993" customHeight="1" x14ac:dyDescent="0.2">
      <c r="A13" s="391" t="s">
        <v>70</v>
      </c>
      <c r="B13" s="139">
        <v>195479</v>
      </c>
      <c r="C13" s="139">
        <v>132589</v>
      </c>
      <c r="D13" s="139"/>
      <c r="E13" s="24">
        <v>55.69630712333997</v>
      </c>
      <c r="F13" s="24">
        <v>50.196866789329817</v>
      </c>
      <c r="G13" s="16"/>
    </row>
    <row r="14" spans="1:7" ht="9.1999999999999993" customHeight="1" thickBot="1" x14ac:dyDescent="0.25">
      <c r="A14" s="392" t="s">
        <v>71</v>
      </c>
      <c r="B14" s="141">
        <v>239175</v>
      </c>
      <c r="C14" s="141">
        <v>167250</v>
      </c>
      <c r="D14" s="141"/>
      <c r="E14" s="36">
        <v>46.871417401068825</v>
      </c>
      <c r="F14" s="36">
        <v>47.946265781416628</v>
      </c>
      <c r="G14" s="16"/>
    </row>
    <row r="15" spans="1:7" ht="9.1999999999999993" customHeight="1" x14ac:dyDescent="0.2">
      <c r="A15" s="393" t="s">
        <v>0</v>
      </c>
      <c r="B15" s="142">
        <v>4004213</v>
      </c>
      <c r="C15" s="142">
        <v>3800703</v>
      </c>
      <c r="D15" s="142"/>
      <c r="E15" s="394">
        <v>47.663148026316179</v>
      </c>
      <c r="F15" s="394">
        <v>49.31973415870646</v>
      </c>
      <c r="G15" s="16"/>
    </row>
    <row r="16" spans="1:7" ht="18" customHeight="1" x14ac:dyDescent="0.2">
      <c r="A16" s="505" t="s">
        <v>398</v>
      </c>
      <c r="B16" s="505"/>
      <c r="C16" s="505"/>
      <c r="D16" s="505"/>
      <c r="E16" s="505"/>
      <c r="F16" s="505"/>
      <c r="G16" s="16"/>
    </row>
    <row r="17" spans="1:7" ht="9.1999999999999993" customHeight="1" x14ac:dyDescent="0.2">
      <c r="A17" s="389"/>
      <c r="B17" s="506" t="s">
        <v>322</v>
      </c>
      <c r="C17" s="506"/>
      <c r="D17" s="390"/>
      <c r="E17" s="506" t="s">
        <v>323</v>
      </c>
      <c r="F17" s="506"/>
      <c r="G17" s="16"/>
    </row>
    <row r="18" spans="1:7" ht="9.1999999999999993" customHeight="1" x14ac:dyDescent="0.2">
      <c r="A18" s="395"/>
      <c r="B18" s="396">
        <v>2011</v>
      </c>
      <c r="C18" s="396">
        <v>2000</v>
      </c>
      <c r="D18" s="396"/>
      <c r="E18" s="396">
        <v>2011</v>
      </c>
      <c r="F18" s="396">
        <v>2000</v>
      </c>
      <c r="G18" s="16"/>
    </row>
    <row r="19" spans="1:7" ht="9.1999999999999993" customHeight="1" x14ac:dyDescent="0.2">
      <c r="A19" s="391" t="s">
        <v>21</v>
      </c>
      <c r="B19" s="23">
        <v>11853369</v>
      </c>
      <c r="C19" s="23">
        <v>8160301</v>
      </c>
      <c r="D19" s="23"/>
      <c r="E19" s="24">
        <v>96.801540805850806</v>
      </c>
      <c r="F19" s="24">
        <v>95.124212951942837</v>
      </c>
      <c r="G19" s="16"/>
    </row>
    <row r="20" spans="1:7" ht="9.1999999999999993" customHeight="1" x14ac:dyDescent="0.2">
      <c r="A20" s="397" t="s">
        <v>84</v>
      </c>
      <c r="B20" s="110">
        <v>10734216</v>
      </c>
      <c r="C20" s="110">
        <v>6801571</v>
      </c>
      <c r="D20" s="110"/>
      <c r="E20" s="111">
        <v>97.107206134258377</v>
      </c>
      <c r="F20" s="111">
        <v>96.375215979400878</v>
      </c>
      <c r="G20" s="16"/>
    </row>
    <row r="21" spans="1:7" ht="9.1999999999999993" customHeight="1" x14ac:dyDescent="0.2">
      <c r="A21" s="397" t="s">
        <v>85</v>
      </c>
      <c r="B21" s="110">
        <v>1119153</v>
      </c>
      <c r="C21" s="110">
        <v>1358730</v>
      </c>
      <c r="D21" s="110"/>
      <c r="E21" s="111">
        <v>93.964666055434094</v>
      </c>
      <c r="F21" s="111">
        <v>89.320320696718611</v>
      </c>
      <c r="G21" s="16"/>
    </row>
    <row r="22" spans="1:7" ht="9.1999999999999993" customHeight="1" x14ac:dyDescent="0.2">
      <c r="A22" s="391" t="s">
        <v>68</v>
      </c>
      <c r="B22" s="23">
        <v>28227964</v>
      </c>
      <c r="C22" s="23">
        <v>31949507</v>
      </c>
      <c r="D22" s="23"/>
      <c r="E22" s="24">
        <v>97.061956815282684</v>
      </c>
      <c r="F22" s="24">
        <v>97.22476674064383</v>
      </c>
      <c r="G22" s="16"/>
    </row>
    <row r="23" spans="1:7" ht="9.1999999999999993" customHeight="1" x14ac:dyDescent="0.2">
      <c r="A23" s="391" t="s">
        <v>69</v>
      </c>
      <c r="B23" s="23">
        <v>7235797</v>
      </c>
      <c r="C23" s="23">
        <v>7590470</v>
      </c>
      <c r="D23" s="23"/>
      <c r="E23" s="24">
        <v>96.594288335365135</v>
      </c>
      <c r="F23" s="24">
        <v>97.058677608172175</v>
      </c>
      <c r="G23" s="16"/>
    </row>
    <row r="24" spans="1:7" ht="9.1999999999999993" customHeight="1" x14ac:dyDescent="0.2">
      <c r="A24" s="391" t="s">
        <v>70</v>
      </c>
      <c r="B24" s="23">
        <v>2279274</v>
      </c>
      <c r="C24" s="23">
        <v>1718529</v>
      </c>
      <c r="D24" s="23"/>
      <c r="E24" s="24">
        <v>97.659956261825769</v>
      </c>
      <c r="F24" s="24">
        <v>97.514597152633158</v>
      </c>
      <c r="G24" s="16"/>
    </row>
    <row r="25" spans="1:7" ht="9.1999999999999993" customHeight="1" thickBot="1" x14ac:dyDescent="0.25">
      <c r="A25" s="392" t="s">
        <v>71</v>
      </c>
      <c r="B25" s="35">
        <v>2582238</v>
      </c>
      <c r="C25" s="35">
        <v>1977022</v>
      </c>
      <c r="D25" s="35"/>
      <c r="E25" s="36">
        <v>96.565978551015576</v>
      </c>
      <c r="F25" s="36">
        <v>96.287493625955747</v>
      </c>
      <c r="G25" s="16"/>
    </row>
    <row r="26" spans="1:7" ht="9.1999999999999993" customHeight="1" x14ac:dyDescent="0.2">
      <c r="A26" s="393" t="s">
        <v>0</v>
      </c>
      <c r="B26" s="138">
        <v>52178642</v>
      </c>
      <c r="C26" s="138">
        <v>51395829</v>
      </c>
      <c r="D26" s="138"/>
      <c r="E26" s="394">
        <v>96.938918847287113</v>
      </c>
      <c r="F26" s="394">
        <v>96.83415178334657</v>
      </c>
      <c r="G26" s="16"/>
    </row>
    <row r="27" spans="1:7" ht="21.75" customHeight="1" x14ac:dyDescent="0.2">
      <c r="A27" s="507" t="s">
        <v>293</v>
      </c>
      <c r="B27" s="508"/>
      <c r="C27" s="508"/>
      <c r="D27" s="508"/>
      <c r="E27" s="508"/>
      <c r="F27" s="508"/>
    </row>
    <row r="28" spans="1:7" ht="21.75" customHeight="1" x14ac:dyDescent="0.2">
      <c r="A28" s="436" t="s">
        <v>434</v>
      </c>
      <c r="B28" s="437"/>
      <c r="C28" s="437"/>
      <c r="D28" s="437"/>
      <c r="E28" s="437"/>
      <c r="F28" s="437"/>
    </row>
    <row r="29" spans="1:7" ht="18" customHeight="1" x14ac:dyDescent="0.2">
      <c r="A29" s="431" t="s">
        <v>250</v>
      </c>
      <c r="B29" s="431"/>
      <c r="C29" s="431"/>
      <c r="D29" s="431"/>
      <c r="E29" s="431"/>
      <c r="F29" s="431"/>
    </row>
    <row r="35" ht="13.5" customHeight="1" x14ac:dyDescent="0.2"/>
  </sheetData>
  <mergeCells count="11">
    <mergeCell ref="A2:F2"/>
    <mergeCell ref="A3:F3"/>
    <mergeCell ref="A5:F5"/>
    <mergeCell ref="A27:F27"/>
    <mergeCell ref="A28:F28"/>
    <mergeCell ref="A29:F29"/>
    <mergeCell ref="B6:C6"/>
    <mergeCell ref="E6:F6"/>
    <mergeCell ref="A16:F16"/>
    <mergeCell ref="B17:C17"/>
    <mergeCell ref="E17:F17"/>
  </mergeCells>
  <pageMargins left="1.05" right="1.05" top="0.5" bottom="0.25" header="0" footer="0"/>
  <pageSetup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view="pageLayout" zoomScale="175" zoomScaleNormal="170" zoomScaleSheetLayoutView="100" zoomScalePageLayoutView="175" workbookViewId="0">
      <selection activeCell="E25" sqref="E25"/>
    </sheetView>
  </sheetViews>
  <sheetFormatPr defaultColWidth="5.28515625" defaultRowHeight="12.75" x14ac:dyDescent="0.2"/>
  <cols>
    <col min="1" max="1" width="14" style="14" customWidth="1"/>
    <col min="2" max="3" width="10" style="14" customWidth="1"/>
    <col min="4" max="4" width="0.7109375" style="14" customWidth="1"/>
    <col min="5" max="6" width="10" style="14" customWidth="1"/>
    <col min="7" max="7" width="5.5703125" style="14" bestFit="1" customWidth="1"/>
    <col min="8" max="16384" width="5.28515625" style="14"/>
  </cols>
  <sheetData>
    <row r="1" spans="1:7" ht="10.5" customHeight="1" x14ac:dyDescent="0.2">
      <c r="A1" s="214" t="s">
        <v>291</v>
      </c>
      <c r="B1" s="13"/>
      <c r="C1" s="13"/>
      <c r="D1" s="13"/>
      <c r="E1" s="13"/>
      <c r="F1" s="13"/>
    </row>
    <row r="2" spans="1:7" ht="12.75" customHeight="1" x14ac:dyDescent="0.2">
      <c r="A2" s="432" t="s">
        <v>338</v>
      </c>
      <c r="B2" s="432"/>
      <c r="C2" s="432"/>
      <c r="D2" s="432"/>
      <c r="E2" s="432"/>
      <c r="F2" s="432"/>
    </row>
    <row r="3" spans="1:7" ht="36" customHeight="1" x14ac:dyDescent="0.2">
      <c r="A3" s="445" t="s">
        <v>437</v>
      </c>
      <c r="B3" s="445"/>
      <c r="C3" s="445"/>
      <c r="D3" s="445"/>
      <c r="E3" s="445"/>
      <c r="F3" s="445"/>
    </row>
    <row r="4" spans="1:7" ht="7.5" customHeight="1" x14ac:dyDescent="0.2">
      <c r="A4" s="15"/>
      <c r="B4" s="15"/>
      <c r="C4" s="15"/>
      <c r="D4" s="15"/>
      <c r="E4" s="15"/>
      <c r="F4" s="15"/>
    </row>
    <row r="5" spans="1:7" ht="18" customHeight="1" x14ac:dyDescent="0.2">
      <c r="A5" s="434" t="s">
        <v>399</v>
      </c>
      <c r="B5" s="435"/>
      <c r="C5" s="435"/>
      <c r="D5" s="435"/>
      <c r="E5" s="435"/>
      <c r="F5" s="435"/>
    </row>
    <row r="6" spans="1:7" ht="9.1999999999999993" customHeight="1" x14ac:dyDescent="0.2">
      <c r="A6" s="73"/>
      <c r="B6" s="487" t="s">
        <v>324</v>
      </c>
      <c r="C6" s="487"/>
      <c r="D6" s="17"/>
      <c r="E6" s="487" t="s">
        <v>325</v>
      </c>
      <c r="F6" s="487"/>
    </row>
    <row r="7" spans="1:7" ht="9.1999999999999993" customHeight="1" x14ac:dyDescent="0.2">
      <c r="A7" s="395"/>
      <c r="B7" s="396">
        <v>2011</v>
      </c>
      <c r="C7" s="396">
        <v>2000</v>
      </c>
      <c r="D7" s="396"/>
      <c r="E7" s="396">
        <v>2011</v>
      </c>
      <c r="F7" s="396">
        <v>2000</v>
      </c>
      <c r="G7" s="17"/>
    </row>
    <row r="8" spans="1:7" ht="9.1999999999999993" customHeight="1" x14ac:dyDescent="0.2">
      <c r="A8" s="391" t="s">
        <v>21</v>
      </c>
      <c r="B8" s="139">
        <v>292672</v>
      </c>
      <c r="C8" s="139">
        <v>537537</v>
      </c>
      <c r="D8" s="139"/>
      <c r="E8" s="24">
        <v>7.9</v>
      </c>
      <c r="F8" s="24">
        <v>21.273033151591687</v>
      </c>
      <c r="G8" s="430"/>
    </row>
    <row r="9" spans="1:7" ht="9.1999999999999993" customHeight="1" x14ac:dyDescent="0.2">
      <c r="A9" s="397" t="s">
        <v>84</v>
      </c>
      <c r="B9" s="140">
        <v>189713</v>
      </c>
      <c r="C9" s="140">
        <v>233725</v>
      </c>
      <c r="D9" s="140"/>
      <c r="E9" s="111">
        <v>6.2</v>
      </c>
      <c r="F9" s="111">
        <v>13.841413437941197</v>
      </c>
      <c r="G9" s="430"/>
    </row>
    <row r="10" spans="1:7" ht="9.1999999999999993" customHeight="1" x14ac:dyDescent="0.2">
      <c r="A10" s="397" t="s">
        <v>85</v>
      </c>
      <c r="B10" s="140">
        <v>102959</v>
      </c>
      <c r="C10" s="140">
        <v>303812</v>
      </c>
      <c r="D10" s="140"/>
      <c r="E10" s="111">
        <v>15.3</v>
      </c>
      <c r="F10" s="111">
        <v>36.24338655898265</v>
      </c>
      <c r="G10" s="430"/>
    </row>
    <row r="11" spans="1:7" ht="9.1999999999999993" customHeight="1" x14ac:dyDescent="0.2">
      <c r="A11" s="391" t="s">
        <v>68</v>
      </c>
      <c r="B11" s="139">
        <v>362849</v>
      </c>
      <c r="C11" s="139">
        <v>695159</v>
      </c>
      <c r="D11" s="139"/>
      <c r="E11" s="24">
        <v>3.7</v>
      </c>
      <c r="F11" s="24">
        <v>6.930039655682724</v>
      </c>
      <c r="G11" s="430"/>
    </row>
    <row r="12" spans="1:7" ht="9.1999999999999993" customHeight="1" x14ac:dyDescent="0.2">
      <c r="A12" s="391" t="s">
        <v>69</v>
      </c>
      <c r="B12" s="139">
        <v>174040</v>
      </c>
      <c r="C12" s="139">
        <v>261365</v>
      </c>
      <c r="D12" s="139"/>
      <c r="E12" s="24">
        <v>6.6</v>
      </c>
      <c r="F12" s="24">
        <v>11.617301340435622</v>
      </c>
      <c r="G12" s="430"/>
    </row>
    <row r="13" spans="1:7" ht="9.1999999999999993" customHeight="1" x14ac:dyDescent="0.2">
      <c r="A13" s="391" t="s">
        <v>70</v>
      </c>
      <c r="B13" s="139">
        <v>10957</v>
      </c>
      <c r="C13" s="139">
        <v>22444</v>
      </c>
      <c r="D13" s="139"/>
      <c r="E13" s="24">
        <v>1.5</v>
      </c>
      <c r="F13" s="24">
        <v>3.8404807616622691</v>
      </c>
      <c r="G13" s="430"/>
    </row>
    <row r="14" spans="1:7" ht="9.1999999999999993" customHeight="1" thickBot="1" x14ac:dyDescent="0.25">
      <c r="A14" s="392" t="s">
        <v>71</v>
      </c>
      <c r="B14" s="139">
        <v>38366</v>
      </c>
      <c r="C14" s="139">
        <v>60880</v>
      </c>
      <c r="D14" s="139"/>
      <c r="E14" s="24">
        <v>5.2</v>
      </c>
      <c r="F14" s="24">
        <v>10.792106588006723</v>
      </c>
      <c r="G14" s="430"/>
    </row>
    <row r="15" spans="1:7" ht="9.1999999999999993" customHeight="1" x14ac:dyDescent="0.2">
      <c r="A15" s="398" t="s">
        <v>0</v>
      </c>
      <c r="B15" s="143">
        <v>878884</v>
      </c>
      <c r="C15" s="143">
        <v>1577385</v>
      </c>
      <c r="D15" s="143"/>
      <c r="E15" s="399">
        <v>5</v>
      </c>
      <c r="F15" s="399">
        <v>9.8856830897120798</v>
      </c>
      <c r="G15" s="430"/>
    </row>
    <row r="16" spans="1:7" ht="32.25" customHeight="1" x14ac:dyDescent="0.2">
      <c r="A16" s="471" t="s">
        <v>294</v>
      </c>
      <c r="B16" s="509"/>
      <c r="C16" s="509"/>
      <c r="D16" s="509"/>
      <c r="E16" s="509"/>
      <c r="F16" s="509"/>
    </row>
    <row r="17" spans="1:6" ht="21.75" customHeight="1" x14ac:dyDescent="0.2">
      <c r="A17" s="439" t="s">
        <v>434</v>
      </c>
      <c r="B17" s="510"/>
      <c r="C17" s="510"/>
      <c r="D17" s="510"/>
      <c r="E17" s="510"/>
      <c r="F17" s="510"/>
    </row>
    <row r="18" spans="1:6" ht="18" customHeight="1" x14ac:dyDescent="0.2">
      <c r="A18" s="431" t="s">
        <v>250</v>
      </c>
      <c r="B18" s="431"/>
      <c r="C18" s="431"/>
      <c r="D18" s="431"/>
      <c r="E18" s="431"/>
      <c r="F18" s="431"/>
    </row>
  </sheetData>
  <mergeCells count="8">
    <mergeCell ref="A18:F18"/>
    <mergeCell ref="B6:C6"/>
    <mergeCell ref="E6:F6"/>
    <mergeCell ref="A2:F2"/>
    <mergeCell ref="A3:F3"/>
    <mergeCell ref="A5:F5"/>
    <mergeCell ref="A16:F16"/>
    <mergeCell ref="A17:F17"/>
  </mergeCells>
  <pageMargins left="1.05" right="1.05" top="0.5" bottom="0.25" header="0" footer="0"/>
  <pageSetup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view="pageLayout" topLeftCell="A3" zoomScale="145" zoomScaleNormal="170" zoomScaleSheetLayoutView="100" zoomScalePageLayoutView="145" workbookViewId="0">
      <selection activeCell="K29" sqref="K29"/>
    </sheetView>
  </sheetViews>
  <sheetFormatPr defaultColWidth="5.28515625" defaultRowHeight="12.75" x14ac:dyDescent="0.2"/>
  <cols>
    <col min="1" max="1" width="14" style="14" customWidth="1"/>
    <col min="2" max="3" width="10" style="14" customWidth="1"/>
    <col min="4" max="4" width="0.7109375" style="14" customWidth="1"/>
    <col min="5" max="6" width="10" style="14" customWidth="1"/>
    <col min="7" max="16384" width="5.28515625" style="14"/>
  </cols>
  <sheetData>
    <row r="1" spans="1:7" ht="10.5" customHeight="1" x14ac:dyDescent="0.2">
      <c r="A1" s="214" t="s">
        <v>292</v>
      </c>
      <c r="B1" s="13"/>
      <c r="C1" s="13"/>
      <c r="D1" s="13"/>
      <c r="E1" s="13"/>
      <c r="F1" s="13"/>
    </row>
    <row r="2" spans="1:7" ht="12.75" customHeight="1" x14ac:dyDescent="0.2">
      <c r="A2" s="432" t="s">
        <v>338</v>
      </c>
      <c r="B2" s="432"/>
      <c r="C2" s="432"/>
      <c r="D2" s="432"/>
      <c r="E2" s="432"/>
      <c r="F2" s="432"/>
    </row>
    <row r="3" spans="1:7" ht="18" customHeight="1" x14ac:dyDescent="0.2">
      <c r="A3" s="445" t="s">
        <v>400</v>
      </c>
      <c r="B3" s="445"/>
      <c r="C3" s="445"/>
      <c r="D3" s="445"/>
      <c r="E3" s="445"/>
      <c r="F3" s="445"/>
    </row>
    <row r="4" spans="1:7" ht="7.5" customHeight="1" x14ac:dyDescent="0.2">
      <c r="A4" s="15"/>
      <c r="B4" s="15"/>
      <c r="C4" s="15"/>
      <c r="D4" s="15"/>
      <c r="E4" s="15"/>
      <c r="F4" s="15"/>
    </row>
    <row r="5" spans="1:7" ht="18.75" customHeight="1" x14ac:dyDescent="0.2">
      <c r="A5" s="434" t="s">
        <v>401</v>
      </c>
      <c r="B5" s="435"/>
      <c r="C5" s="435"/>
      <c r="D5" s="435"/>
      <c r="E5" s="435"/>
      <c r="F5" s="435"/>
    </row>
    <row r="6" spans="1:7" ht="9.1999999999999993" customHeight="1" x14ac:dyDescent="0.2">
      <c r="A6" s="73"/>
      <c r="B6" s="487" t="s">
        <v>326</v>
      </c>
      <c r="C6" s="487"/>
      <c r="D6" s="17"/>
      <c r="E6" s="487" t="s">
        <v>323</v>
      </c>
      <c r="F6" s="487"/>
    </row>
    <row r="7" spans="1:7" ht="9.1999999999999993" customHeight="1" x14ac:dyDescent="0.2">
      <c r="A7" s="18"/>
      <c r="B7" s="19">
        <v>2011</v>
      </c>
      <c r="C7" s="19">
        <v>2000</v>
      </c>
      <c r="D7" s="19"/>
      <c r="E7" s="19">
        <v>2011</v>
      </c>
      <c r="F7" s="19">
        <v>2000</v>
      </c>
      <c r="G7" s="17"/>
    </row>
    <row r="8" spans="1:7" ht="9.1999999999999993" customHeight="1" x14ac:dyDescent="0.2">
      <c r="A8" s="20" t="s">
        <v>21</v>
      </c>
      <c r="B8" s="23">
        <v>2106197</v>
      </c>
      <c r="C8" s="23">
        <v>941565</v>
      </c>
      <c r="D8" s="139"/>
      <c r="E8" s="24">
        <v>32.940642323108406</v>
      </c>
      <c r="F8" s="24">
        <v>20.019859009537214</v>
      </c>
      <c r="G8" s="16"/>
    </row>
    <row r="9" spans="1:7" ht="9.1999999999999993" customHeight="1" x14ac:dyDescent="0.2">
      <c r="A9" s="104" t="s">
        <v>84</v>
      </c>
      <c r="B9" s="110">
        <v>1744794</v>
      </c>
      <c r="C9" s="110">
        <v>700485</v>
      </c>
      <c r="D9" s="140"/>
      <c r="E9" s="111">
        <v>37.848945570911916</v>
      </c>
      <c r="F9" s="111">
        <v>26.990396530359355</v>
      </c>
      <c r="G9" s="16"/>
    </row>
    <row r="10" spans="1:7" ht="9.1999999999999993" customHeight="1" x14ac:dyDescent="0.2">
      <c r="A10" s="104" t="s">
        <v>85</v>
      </c>
      <c r="B10" s="110">
        <v>361403</v>
      </c>
      <c r="C10" s="110">
        <v>241080</v>
      </c>
      <c r="D10" s="140"/>
      <c r="E10" s="111">
        <v>20.257697749138469</v>
      </c>
      <c r="F10" s="111">
        <v>11.437284465683639</v>
      </c>
      <c r="G10" s="16"/>
    </row>
    <row r="11" spans="1:7" ht="9.1999999999999993" customHeight="1" x14ac:dyDescent="0.2">
      <c r="A11" s="20" t="s">
        <v>68</v>
      </c>
      <c r="B11" s="23">
        <v>8263801</v>
      </c>
      <c r="C11" s="23">
        <v>6317802</v>
      </c>
      <c r="D11" s="139"/>
      <c r="E11" s="24">
        <v>46.95045102550629</v>
      </c>
      <c r="F11" s="24">
        <v>37.748261750993478</v>
      </c>
      <c r="G11" s="16"/>
    </row>
    <row r="12" spans="1:7" ht="9.1999999999999993" customHeight="1" x14ac:dyDescent="0.2">
      <c r="A12" s="20" t="s">
        <v>69</v>
      </c>
      <c r="B12" s="23">
        <v>1694904</v>
      </c>
      <c r="C12" s="23">
        <v>1004135</v>
      </c>
      <c r="D12" s="139"/>
      <c r="E12" s="24">
        <v>37.172028733960843</v>
      </c>
      <c r="F12" s="24">
        <v>27.308376180506944</v>
      </c>
      <c r="G12" s="16"/>
    </row>
    <row r="13" spans="1:7" ht="9.1999999999999993" customHeight="1" x14ac:dyDescent="0.2">
      <c r="A13" s="20" t="s">
        <v>70</v>
      </c>
      <c r="B13" s="23">
        <v>994994</v>
      </c>
      <c r="C13" s="23">
        <v>626537</v>
      </c>
      <c r="D13" s="139"/>
      <c r="E13" s="24">
        <v>66.250914700933578</v>
      </c>
      <c r="F13" s="24">
        <v>57.76397916378555</v>
      </c>
      <c r="G13" s="16"/>
    </row>
    <row r="14" spans="1:7" ht="9.1999999999999993" customHeight="1" thickBot="1" x14ac:dyDescent="0.25">
      <c r="A14" s="34" t="s">
        <v>71</v>
      </c>
      <c r="B14" s="23">
        <v>477934</v>
      </c>
      <c r="C14" s="23">
        <v>301962</v>
      </c>
      <c r="D14" s="139"/>
      <c r="E14" s="24">
        <v>41.487938624094276</v>
      </c>
      <c r="F14" s="24">
        <v>32.969207034461526</v>
      </c>
      <c r="G14" s="16"/>
    </row>
    <row r="15" spans="1:7" ht="9.1999999999999993" customHeight="1" x14ac:dyDescent="0.2">
      <c r="A15" s="40" t="s">
        <v>0</v>
      </c>
      <c r="B15" s="41">
        <v>13537830</v>
      </c>
      <c r="C15" s="41">
        <v>9192001</v>
      </c>
      <c r="D15" s="143"/>
      <c r="E15" s="42">
        <v>43.378678153883065</v>
      </c>
      <c r="F15" s="42">
        <v>33.897073715211803</v>
      </c>
      <c r="G15" s="16"/>
    </row>
    <row r="16" spans="1:7" ht="18" customHeight="1" x14ac:dyDescent="0.2">
      <c r="A16" s="434" t="s">
        <v>402</v>
      </c>
      <c r="B16" s="435"/>
      <c r="C16" s="435"/>
      <c r="D16" s="435"/>
      <c r="E16" s="435"/>
      <c r="F16" s="435"/>
      <c r="G16" s="16"/>
    </row>
    <row r="17" spans="1:7" ht="9.1999999999999993" customHeight="1" x14ac:dyDescent="0.2">
      <c r="A17" s="147"/>
      <c r="B17" s="487" t="s">
        <v>326</v>
      </c>
      <c r="C17" s="487"/>
      <c r="D17" s="17"/>
      <c r="E17" s="487" t="s">
        <v>323</v>
      </c>
      <c r="F17" s="487"/>
      <c r="G17" s="16"/>
    </row>
    <row r="18" spans="1:7" ht="9.1999999999999993" customHeight="1" x14ac:dyDescent="0.2">
      <c r="A18" s="147"/>
      <c r="B18" s="19">
        <v>2011</v>
      </c>
      <c r="C18" s="19">
        <v>2000</v>
      </c>
      <c r="D18" s="19"/>
      <c r="E18" s="19">
        <v>2011</v>
      </c>
      <c r="F18" s="19">
        <v>2000</v>
      </c>
      <c r="G18" s="16"/>
    </row>
    <row r="19" spans="1:7" ht="9.1999999999999993" customHeight="1" x14ac:dyDescent="0.2">
      <c r="A19" s="20" t="s">
        <v>21</v>
      </c>
      <c r="B19" s="23">
        <v>1334047</v>
      </c>
      <c r="C19" s="23">
        <v>915418</v>
      </c>
      <c r="D19" s="139"/>
      <c r="E19" s="24">
        <v>4.7395709929857883</v>
      </c>
      <c r="F19" s="24">
        <v>5.0151539149179492</v>
      </c>
      <c r="G19" s="16"/>
    </row>
    <row r="20" spans="1:7" ht="9.1999999999999993" customHeight="1" x14ac:dyDescent="0.2">
      <c r="A20" s="104" t="s">
        <v>84</v>
      </c>
      <c r="B20" s="110">
        <v>863605</v>
      </c>
      <c r="C20" s="110">
        <v>511692</v>
      </c>
      <c r="D20" s="140"/>
      <c r="E20" s="111">
        <v>6.9580759017266907</v>
      </c>
      <c r="F20" s="111">
        <v>6.424481965467713</v>
      </c>
      <c r="G20" s="16"/>
    </row>
    <row r="21" spans="1:7" ht="9.1999999999999993" customHeight="1" x14ac:dyDescent="0.2">
      <c r="A21" s="104" t="s">
        <v>85</v>
      </c>
      <c r="B21" s="110">
        <v>470442</v>
      </c>
      <c r="C21" s="110">
        <v>403726</v>
      </c>
      <c r="D21" s="140"/>
      <c r="E21" s="111">
        <v>2.9896952422714316</v>
      </c>
      <c r="F21" s="111">
        <v>3.9241201599600477</v>
      </c>
      <c r="G21" s="16"/>
    </row>
    <row r="22" spans="1:7" ht="9.1999999999999993" customHeight="1" x14ac:dyDescent="0.2">
      <c r="A22" s="20" t="s">
        <v>68</v>
      </c>
      <c r="B22" s="23">
        <v>5946753</v>
      </c>
      <c r="C22" s="23">
        <v>5237284</v>
      </c>
      <c r="D22" s="139"/>
      <c r="E22" s="24">
        <v>4.2381763012033868</v>
      </c>
      <c r="F22" s="24">
        <v>3.9156585813112841</v>
      </c>
      <c r="G22" s="16"/>
    </row>
    <row r="23" spans="1:7" ht="9.1999999999999993" customHeight="1" x14ac:dyDescent="0.2">
      <c r="A23" s="20" t="s">
        <v>69</v>
      </c>
      <c r="B23" s="23">
        <v>1864641</v>
      </c>
      <c r="C23" s="23">
        <v>1170357</v>
      </c>
      <c r="D23" s="139"/>
      <c r="E23" s="24">
        <v>7.9542957563617716</v>
      </c>
      <c r="F23" s="24">
        <v>5.9873037281390031</v>
      </c>
      <c r="G23" s="16"/>
    </row>
    <row r="24" spans="1:7" ht="9.1999999999999993" customHeight="1" x14ac:dyDescent="0.2">
      <c r="A24" s="20" t="s">
        <v>70</v>
      </c>
      <c r="B24" s="23">
        <v>742362</v>
      </c>
      <c r="C24" s="23">
        <v>609744</v>
      </c>
      <c r="D24" s="139"/>
      <c r="E24" s="24">
        <v>7.2868938250916573</v>
      </c>
      <c r="F24" s="24">
        <v>9.2347256362141117</v>
      </c>
      <c r="G24" s="16"/>
    </row>
    <row r="25" spans="1:7" ht="9.1999999999999993" customHeight="1" thickBot="1" x14ac:dyDescent="0.25">
      <c r="A25" s="20" t="s">
        <v>71</v>
      </c>
      <c r="B25" s="23">
        <v>350153</v>
      </c>
      <c r="C25" s="23">
        <v>275339</v>
      </c>
      <c r="D25" s="139"/>
      <c r="E25" s="24">
        <v>7.8824124770440633</v>
      </c>
      <c r="F25" s="24">
        <v>6.8376337936389957</v>
      </c>
      <c r="G25" s="16"/>
    </row>
    <row r="26" spans="1:7" ht="9.1999999999999993" customHeight="1" x14ac:dyDescent="0.2">
      <c r="A26" s="40" t="s">
        <v>0</v>
      </c>
      <c r="B26" s="41">
        <v>10237956</v>
      </c>
      <c r="C26" s="41">
        <v>8208142</v>
      </c>
      <c r="D26" s="143"/>
      <c r="E26" s="42">
        <v>4.9570621335160254</v>
      </c>
      <c r="F26" s="42">
        <v>4.505457376865559</v>
      </c>
      <c r="G26" s="16"/>
    </row>
    <row r="27" spans="1:7" ht="21" customHeight="1" x14ac:dyDescent="0.2">
      <c r="A27" s="453" t="s">
        <v>295</v>
      </c>
      <c r="B27" s="489"/>
      <c r="C27" s="489"/>
      <c r="D27" s="489"/>
      <c r="E27" s="489"/>
      <c r="F27" s="489"/>
    </row>
    <row r="28" spans="1:7" ht="21" customHeight="1" x14ac:dyDescent="0.2">
      <c r="A28" s="436" t="s">
        <v>434</v>
      </c>
      <c r="B28" s="437"/>
      <c r="C28" s="437"/>
      <c r="D28" s="437"/>
      <c r="E28" s="437"/>
      <c r="F28" s="437"/>
    </row>
    <row r="29" spans="1:7" ht="18" customHeight="1" x14ac:dyDescent="0.2">
      <c r="A29" s="431" t="s">
        <v>250</v>
      </c>
      <c r="B29" s="431"/>
      <c r="C29" s="431"/>
      <c r="D29" s="431"/>
      <c r="E29" s="431"/>
      <c r="F29" s="431"/>
    </row>
    <row r="35" ht="13.5" customHeight="1" x14ac:dyDescent="0.2"/>
  </sheetData>
  <mergeCells count="11">
    <mergeCell ref="A27:F27"/>
    <mergeCell ref="A28:F28"/>
    <mergeCell ref="A29:F29"/>
    <mergeCell ref="A16:F16"/>
    <mergeCell ref="B17:C17"/>
    <mergeCell ref="E17:F17"/>
    <mergeCell ref="A2:F2"/>
    <mergeCell ref="A3:F3"/>
    <mergeCell ref="A5:F5"/>
    <mergeCell ref="B6:C6"/>
    <mergeCell ref="E6:F6"/>
  </mergeCells>
  <pageMargins left="1.05" right="1.05" top="0.5" bottom="0.25" header="0" footer="0"/>
  <pageSetup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6"/>
  <sheetViews>
    <sheetView showGridLines="0" view="pageLayout" zoomScale="145" zoomScaleNormal="100" zoomScaleSheetLayoutView="130" zoomScalePageLayoutView="145" workbookViewId="0">
      <selection activeCell="I45" sqref="I45"/>
    </sheetView>
  </sheetViews>
  <sheetFormatPr defaultRowHeight="8.25" x14ac:dyDescent="0.15"/>
  <cols>
    <col min="1" max="1" width="15" style="160" customWidth="1"/>
    <col min="2" max="4" width="8.42578125" style="160" customWidth="1"/>
    <col min="5" max="5" width="0.7109375" style="201" customWidth="1"/>
    <col min="6" max="8" width="8.42578125" style="160" customWidth="1"/>
    <col min="9" max="9" width="8.42578125" style="49" customWidth="1"/>
    <col min="10" max="10" width="8.42578125" style="160" customWidth="1"/>
    <col min="11" max="11" width="14.7109375" style="160" bestFit="1" customWidth="1"/>
    <col min="12" max="16384" width="9.140625" style="160"/>
  </cols>
  <sheetData>
    <row r="1" spans="1:29" ht="10.5" customHeight="1" x14ac:dyDescent="0.15">
      <c r="A1" s="457" t="s">
        <v>314</v>
      </c>
      <c r="B1" s="457"/>
      <c r="C1" s="457"/>
      <c r="D1" s="457"/>
      <c r="E1" s="457"/>
      <c r="F1" s="457"/>
      <c r="G1" s="457"/>
      <c r="H1" s="457"/>
      <c r="I1" s="457"/>
      <c r="J1" s="457"/>
    </row>
    <row r="2" spans="1:29" ht="12.75" customHeight="1" x14ac:dyDescent="0.15">
      <c r="A2" s="432" t="s">
        <v>338</v>
      </c>
      <c r="B2" s="432"/>
      <c r="C2" s="432"/>
      <c r="D2" s="432"/>
      <c r="E2" s="432"/>
      <c r="F2" s="432"/>
      <c r="G2" s="432"/>
      <c r="H2" s="432"/>
      <c r="I2" s="432"/>
      <c r="J2" s="432"/>
    </row>
    <row r="3" spans="1:29" ht="18" customHeight="1" x14ac:dyDescent="0.15">
      <c r="A3" s="445" t="s">
        <v>403</v>
      </c>
      <c r="B3" s="445"/>
      <c r="C3" s="445"/>
      <c r="D3" s="445"/>
      <c r="E3" s="445"/>
      <c r="F3" s="445"/>
      <c r="G3" s="445"/>
      <c r="H3" s="445"/>
      <c r="I3" s="445"/>
      <c r="J3" s="445"/>
    </row>
    <row r="4" spans="1:29" ht="7.5" customHeight="1" x14ac:dyDescent="0.15">
      <c r="A4" s="446"/>
      <c r="B4" s="513"/>
      <c r="C4" s="513"/>
      <c r="D4" s="513"/>
      <c r="E4" s="513"/>
      <c r="F4" s="513"/>
      <c r="G4" s="513"/>
      <c r="H4" s="513"/>
      <c r="I4" s="513"/>
      <c r="J4" s="513"/>
    </row>
    <row r="5" spans="1:29" ht="18" customHeight="1" x14ac:dyDescent="0.15">
      <c r="A5" s="467" t="s">
        <v>404</v>
      </c>
      <c r="B5" s="468"/>
      <c r="C5" s="468"/>
      <c r="D5" s="468"/>
      <c r="E5" s="468"/>
      <c r="F5" s="468"/>
      <c r="G5" s="468"/>
      <c r="H5" s="468"/>
      <c r="I5" s="468"/>
      <c r="J5" s="468"/>
    </row>
    <row r="6" spans="1:29" ht="9.1999999999999993" customHeight="1" x14ac:dyDescent="0.15">
      <c r="A6" s="161"/>
      <c r="B6" s="487" t="s">
        <v>256</v>
      </c>
      <c r="C6" s="487"/>
      <c r="D6" s="487"/>
      <c r="E6" s="17"/>
      <c r="F6" s="487" t="s">
        <v>313</v>
      </c>
      <c r="G6" s="487"/>
      <c r="H6" s="487"/>
      <c r="I6" s="487"/>
      <c r="J6" s="514" t="s">
        <v>255</v>
      </c>
    </row>
    <row r="7" spans="1:29" ht="9.1999999999999993" customHeight="1" x14ac:dyDescent="0.15">
      <c r="A7" s="162" t="s">
        <v>75</v>
      </c>
      <c r="B7" s="53" t="s">
        <v>0</v>
      </c>
      <c r="C7" s="17" t="s">
        <v>86</v>
      </c>
      <c r="D7" s="17" t="s">
        <v>87</v>
      </c>
      <c r="E7" s="17"/>
      <c r="F7" s="17" t="s">
        <v>63</v>
      </c>
      <c r="G7" s="17" t="s">
        <v>64</v>
      </c>
      <c r="H7" s="17" t="s">
        <v>65</v>
      </c>
      <c r="I7" s="182" t="s">
        <v>66</v>
      </c>
      <c r="J7" s="514"/>
      <c r="K7" s="164"/>
    </row>
    <row r="8" spans="1:29" ht="9.1999999999999993" customHeight="1" x14ac:dyDescent="0.15">
      <c r="A8" s="168" t="s">
        <v>147</v>
      </c>
      <c r="B8" s="171">
        <f>'28.Det.Occupation'!B8+'28.Det.Occupation'!B9+'28.Det.Occupation'!B10</f>
        <v>1961068</v>
      </c>
      <c r="C8" s="171">
        <f>'28.Det.Occupation'!C8+'28.Det.Occupation'!C9+'28.Det.Occupation'!C10</f>
        <v>1236398</v>
      </c>
      <c r="D8" s="171">
        <f>'28.Det.Occupation'!D8+'28.Det.Occupation'!D9+'28.Det.Occupation'!D10</f>
        <v>724670</v>
      </c>
      <c r="E8" s="171">
        <f>'28.Det.Occupation'!E8+'28.Det.Occupation'!E9+'28.Det.Occupation'!E10</f>
        <v>0</v>
      </c>
      <c r="F8" s="171">
        <f>'28.Det.Occupation'!F8+'28.Det.Occupation'!F9+'28.Det.Occupation'!F10</f>
        <v>18091045</v>
      </c>
      <c r="G8" s="171">
        <f>'28.Det.Occupation'!G8+'28.Det.Occupation'!G9+'28.Det.Occupation'!G10</f>
        <v>1818127</v>
      </c>
      <c r="H8" s="171">
        <f>'28.Det.Occupation'!H8+'28.Det.Occupation'!H9+'28.Det.Occupation'!H10</f>
        <v>1325195</v>
      </c>
      <c r="I8" s="171">
        <f>'28.Det.Occupation'!I8+'28.Det.Occupation'!I9+'28.Det.Occupation'!I10</f>
        <v>463551</v>
      </c>
      <c r="J8" s="171">
        <f>'28.Det.Occupation'!J8+'28.Det.Occupation'!J9+'28.Det.Occupation'!J10</f>
        <v>23658986</v>
      </c>
      <c r="M8" s="165">
        <v>1911493</v>
      </c>
      <c r="N8" s="165">
        <v>1188577</v>
      </c>
      <c r="O8" s="165">
        <v>722916</v>
      </c>
      <c r="P8" s="165">
        <v>18077298</v>
      </c>
      <c r="Q8" s="165">
        <v>1825425</v>
      </c>
      <c r="R8" s="165">
        <v>1315490</v>
      </c>
      <c r="S8" s="165">
        <v>473166</v>
      </c>
      <c r="T8" s="165">
        <v>23602872</v>
      </c>
      <c r="V8" s="165">
        <v>27011080</v>
      </c>
      <c r="W8" s="165">
        <v>13209245</v>
      </c>
      <c r="X8" s="165">
        <v>13801835</v>
      </c>
      <c r="Y8" s="165">
        <v>121900119</v>
      </c>
      <c r="Z8" s="165">
        <v>21054181</v>
      </c>
      <c r="AA8" s="165">
        <v>8816710</v>
      </c>
      <c r="AB8" s="165">
        <v>4433935</v>
      </c>
      <c r="AC8" s="165">
        <v>183216025</v>
      </c>
    </row>
    <row r="9" spans="1:29" ht="9.1999999999999993" customHeight="1" x14ac:dyDescent="0.15">
      <c r="A9" s="170" t="s">
        <v>137</v>
      </c>
      <c r="B9" s="172">
        <f>'28.Det.Occupation'!B11+'28.Det.Occupation'!B12+'28.Det.Occupation'!B13</f>
        <v>560650</v>
      </c>
      <c r="C9" s="172">
        <f>'28.Det.Occupation'!C11+'28.Det.Occupation'!C12+'28.Det.Occupation'!C13</f>
        <v>374017</v>
      </c>
      <c r="D9" s="172">
        <f>'28.Det.Occupation'!D11+'28.Det.Occupation'!D12+'28.Det.Occupation'!D13</f>
        <v>186633</v>
      </c>
      <c r="E9" s="172">
        <f>'28.Det.Occupation'!E11+'28.Det.Occupation'!E12+'28.Det.Occupation'!E13</f>
        <v>0</v>
      </c>
      <c r="F9" s="172">
        <f>'28.Det.Occupation'!F11+'28.Det.Occupation'!F12+'28.Det.Occupation'!F13</f>
        <v>5994022</v>
      </c>
      <c r="G9" s="172">
        <f>'28.Det.Occupation'!G11+'28.Det.Occupation'!G12+'28.Det.Occupation'!G13</f>
        <v>538635</v>
      </c>
      <c r="H9" s="172">
        <f>'28.Det.Occupation'!H11+'28.Det.Occupation'!H12+'28.Det.Occupation'!H13</f>
        <v>1157605</v>
      </c>
      <c r="I9" s="172">
        <f>'28.Det.Occupation'!I11+'28.Det.Occupation'!I12+'28.Det.Occupation'!I13</f>
        <v>181331</v>
      </c>
      <c r="J9" s="172">
        <f>'28.Det.Occupation'!J11+'28.Det.Occupation'!J12+'28.Det.Occupation'!J13</f>
        <v>8432243</v>
      </c>
      <c r="M9" s="165">
        <v>531322</v>
      </c>
      <c r="N9" s="165">
        <v>348150</v>
      </c>
      <c r="O9" s="165">
        <v>183172</v>
      </c>
      <c r="P9" s="165">
        <v>5957396</v>
      </c>
      <c r="Q9" s="165">
        <v>510341</v>
      </c>
      <c r="R9" s="165">
        <v>1161244</v>
      </c>
      <c r="S9" s="165">
        <v>188557</v>
      </c>
      <c r="T9" s="165">
        <v>8348860</v>
      </c>
      <c r="V9" s="165">
        <v>27011080</v>
      </c>
      <c r="W9" s="165">
        <v>13209245</v>
      </c>
      <c r="X9" s="165">
        <v>13801835</v>
      </c>
      <c r="Y9" s="165">
        <v>121900119</v>
      </c>
      <c r="Z9" s="165">
        <v>21054181</v>
      </c>
      <c r="AA9" s="165">
        <v>8816710</v>
      </c>
      <c r="AB9" s="165">
        <v>4433935</v>
      </c>
      <c r="AC9" s="165">
        <v>183216025</v>
      </c>
    </row>
    <row r="10" spans="1:29" ht="18.600000000000001" customHeight="1" x14ac:dyDescent="0.15">
      <c r="A10" s="170" t="s">
        <v>138</v>
      </c>
      <c r="B10" s="172">
        <f>'28.Det.Occupation'!B14+'28.Det.Occupation'!B15</f>
        <v>417720</v>
      </c>
      <c r="C10" s="172">
        <f>'28.Det.Occupation'!C14+'28.Det.Occupation'!C15</f>
        <v>301745</v>
      </c>
      <c r="D10" s="172">
        <f>'28.Det.Occupation'!D14+'28.Det.Occupation'!D15</f>
        <v>115975</v>
      </c>
      <c r="E10" s="172">
        <f>'28.Det.Occupation'!E14+'28.Det.Occupation'!E15</f>
        <v>0</v>
      </c>
      <c r="F10" s="172">
        <f>'28.Det.Occupation'!F14+'28.Det.Occupation'!F15</f>
        <v>3394062</v>
      </c>
      <c r="G10" s="172">
        <f>'28.Det.Occupation'!G14+'28.Det.Occupation'!G15</f>
        <v>631010</v>
      </c>
      <c r="H10" s="172">
        <f>'28.Det.Occupation'!H14+'28.Det.Occupation'!H15</f>
        <v>169060</v>
      </c>
      <c r="I10" s="172">
        <f>'28.Det.Occupation'!I14+'28.Det.Occupation'!I15</f>
        <v>109124</v>
      </c>
      <c r="J10" s="172">
        <f>'28.Det.Occupation'!J14+'28.Det.Occupation'!J15</f>
        <v>4720976</v>
      </c>
      <c r="M10" s="165">
        <v>412823</v>
      </c>
      <c r="N10" s="165">
        <v>294669</v>
      </c>
      <c r="O10" s="165">
        <v>118154</v>
      </c>
      <c r="P10" s="165">
        <v>3410892</v>
      </c>
      <c r="Q10" s="165">
        <v>621761</v>
      </c>
      <c r="R10" s="165">
        <v>152684</v>
      </c>
      <c r="S10" s="165">
        <v>113741</v>
      </c>
      <c r="T10" s="165">
        <v>4711901</v>
      </c>
      <c r="V10" s="165">
        <v>27011080</v>
      </c>
      <c r="W10" s="165">
        <v>13209245</v>
      </c>
      <c r="X10" s="165">
        <v>13801835</v>
      </c>
      <c r="Y10" s="165">
        <v>121900119</v>
      </c>
      <c r="Z10" s="165">
        <v>21054181</v>
      </c>
      <c r="AA10" s="165">
        <v>8816710</v>
      </c>
      <c r="AB10" s="165">
        <v>4433935</v>
      </c>
      <c r="AC10" s="165">
        <v>183216025</v>
      </c>
    </row>
    <row r="11" spans="1:29" ht="9.1999999999999993" customHeight="1" x14ac:dyDescent="0.15">
      <c r="A11" s="170" t="s">
        <v>148</v>
      </c>
      <c r="B11" s="172">
        <f>'28.Det.Occupation'!B16+'28.Det.Occupation'!B17</f>
        <v>1296869</v>
      </c>
      <c r="C11" s="172">
        <f>'28.Det.Occupation'!C16+'28.Det.Occupation'!C17</f>
        <v>874342</v>
      </c>
      <c r="D11" s="172">
        <f>'28.Det.Occupation'!D16+'28.Det.Occupation'!D17</f>
        <v>422527</v>
      </c>
      <c r="E11" s="172">
        <f>'28.Det.Occupation'!E16+'28.Det.Occupation'!E17</f>
        <v>0</v>
      </c>
      <c r="F11" s="172">
        <f>'28.Det.Occupation'!F16+'28.Det.Occupation'!F17</f>
        <v>10772036</v>
      </c>
      <c r="G11" s="172">
        <f>'28.Det.Occupation'!G16+'28.Det.Occupation'!G17</f>
        <v>1234903</v>
      </c>
      <c r="H11" s="172">
        <f>'28.Det.Occupation'!H16+'28.Det.Occupation'!H17</f>
        <v>664519</v>
      </c>
      <c r="I11" s="172">
        <f>'28.Det.Occupation'!I16+'28.Det.Occupation'!I17</f>
        <v>312419</v>
      </c>
      <c r="J11" s="172">
        <f>'28.Det.Occupation'!J16+'28.Det.Occupation'!J17</f>
        <v>14280746</v>
      </c>
      <c r="M11" s="165">
        <v>1251240</v>
      </c>
      <c r="N11" s="165">
        <v>831179</v>
      </c>
      <c r="O11" s="165">
        <v>420061</v>
      </c>
      <c r="P11" s="165">
        <v>10825238</v>
      </c>
      <c r="Q11" s="165">
        <v>1245131</v>
      </c>
      <c r="R11" s="165">
        <v>633145</v>
      </c>
      <c r="S11" s="165">
        <v>323470</v>
      </c>
      <c r="T11" s="165">
        <v>14278224</v>
      </c>
      <c r="V11" s="165">
        <v>27011080</v>
      </c>
      <c r="W11" s="165">
        <v>13209245</v>
      </c>
      <c r="X11" s="165">
        <v>13801835</v>
      </c>
      <c r="Y11" s="165">
        <v>121900119</v>
      </c>
      <c r="Z11" s="165">
        <v>21054181</v>
      </c>
      <c r="AA11" s="165">
        <v>8816710</v>
      </c>
      <c r="AB11" s="165">
        <v>4433935</v>
      </c>
      <c r="AC11" s="165">
        <v>183216025</v>
      </c>
    </row>
    <row r="12" spans="1:29" ht="9.1999999999999993" customHeight="1" x14ac:dyDescent="0.15">
      <c r="A12" s="170" t="s">
        <v>149</v>
      </c>
      <c r="B12" s="172">
        <f>'28.Det.Occupation'!B18+'28.Det.Occupation'!B19</f>
        <v>1270695</v>
      </c>
      <c r="C12" s="172">
        <f>'28.Det.Occupation'!C18+'28.Det.Occupation'!C19</f>
        <v>835620</v>
      </c>
      <c r="D12" s="172">
        <f>'28.Det.Occupation'!D18+'28.Det.Occupation'!D19</f>
        <v>435075</v>
      </c>
      <c r="E12" s="172">
        <f>'28.Det.Occupation'!E18+'28.Det.Occupation'!E19</f>
        <v>0</v>
      </c>
      <c r="F12" s="172">
        <f>'28.Det.Occupation'!F18+'28.Det.Occupation'!F19</f>
        <v>8991294</v>
      </c>
      <c r="G12" s="172">
        <f>'28.Det.Occupation'!G18+'28.Det.Occupation'!G19</f>
        <v>2030861</v>
      </c>
      <c r="H12" s="172">
        <f>'28.Det.Occupation'!H18+'28.Det.Occupation'!H19</f>
        <v>959704</v>
      </c>
      <c r="I12" s="172">
        <f>'28.Det.Occupation'!I18+'28.Det.Occupation'!I19</f>
        <v>312260</v>
      </c>
      <c r="J12" s="172">
        <f>'28.Det.Occupation'!J18+'28.Det.Occupation'!J19</f>
        <v>13564814</v>
      </c>
      <c r="M12" s="165">
        <v>1214265</v>
      </c>
      <c r="N12" s="165">
        <v>787387</v>
      </c>
      <c r="O12" s="165">
        <v>426878</v>
      </c>
      <c r="P12" s="165">
        <v>8689777</v>
      </c>
      <c r="Q12" s="165">
        <v>1909886</v>
      </c>
      <c r="R12" s="165">
        <v>914606</v>
      </c>
      <c r="S12" s="165">
        <v>304484</v>
      </c>
      <c r="T12" s="165">
        <v>13033018</v>
      </c>
      <c r="V12" s="165">
        <v>27011080</v>
      </c>
      <c r="W12" s="165">
        <v>13209245</v>
      </c>
      <c r="X12" s="165">
        <v>13801835</v>
      </c>
      <c r="Y12" s="165">
        <v>121900119</v>
      </c>
      <c r="Z12" s="165">
        <v>21054181</v>
      </c>
      <c r="AA12" s="165">
        <v>8816710</v>
      </c>
      <c r="AB12" s="165">
        <v>4433935</v>
      </c>
      <c r="AC12" s="165">
        <v>183216025</v>
      </c>
    </row>
    <row r="13" spans="1:29" ht="18.75" customHeight="1" x14ac:dyDescent="0.15">
      <c r="A13" s="170" t="s">
        <v>103</v>
      </c>
      <c r="B13" s="172">
        <f>'28.Det.Occupation'!B21</f>
        <v>2439524</v>
      </c>
      <c r="C13" s="172">
        <f>'28.Det.Occupation'!C21</f>
        <v>1005189</v>
      </c>
      <c r="D13" s="172">
        <f>'28.Det.Occupation'!D21</f>
        <v>1434335</v>
      </c>
      <c r="E13" s="172">
        <f>'28.Det.Occupation'!E21</f>
        <v>0</v>
      </c>
      <c r="F13" s="172">
        <f>'28.Det.Occupation'!F21</f>
        <v>6569112</v>
      </c>
      <c r="G13" s="172">
        <f>'28.Det.Occupation'!G21</f>
        <v>1382013</v>
      </c>
      <c r="H13" s="172">
        <f>'28.Det.Occupation'!H21</f>
        <v>613825</v>
      </c>
      <c r="I13" s="172">
        <f>'28.Det.Occupation'!I21</f>
        <v>362172</v>
      </c>
      <c r="J13" s="172">
        <f>'28.Det.Occupation'!J21</f>
        <v>11366646</v>
      </c>
      <c r="M13" s="165">
        <v>2427548</v>
      </c>
      <c r="N13" s="165">
        <v>961677</v>
      </c>
      <c r="O13" s="165">
        <v>1465871</v>
      </c>
      <c r="P13" s="165">
        <v>6509953</v>
      </c>
      <c r="Q13" s="165">
        <v>1369266</v>
      </c>
      <c r="R13" s="165">
        <v>582245</v>
      </c>
      <c r="S13" s="165">
        <v>346672</v>
      </c>
      <c r="T13" s="165">
        <v>11235684</v>
      </c>
      <c r="V13" s="165">
        <v>27011080</v>
      </c>
      <c r="W13" s="165">
        <v>13209245</v>
      </c>
      <c r="X13" s="165">
        <v>13801835</v>
      </c>
      <c r="Y13" s="165">
        <v>121900119</v>
      </c>
      <c r="Z13" s="165">
        <v>21054181</v>
      </c>
      <c r="AA13" s="165">
        <v>8816710</v>
      </c>
      <c r="AB13" s="165">
        <v>4433935</v>
      </c>
      <c r="AC13" s="165">
        <v>183216025</v>
      </c>
    </row>
    <row r="14" spans="1:29" ht="9.1999999999999993" customHeight="1" x14ac:dyDescent="0.15">
      <c r="A14" s="170" t="s">
        <v>150</v>
      </c>
      <c r="B14" s="172">
        <f>'28.Det.Occupation'!B22</f>
        <v>2558132</v>
      </c>
      <c r="C14" s="172">
        <f>'28.Det.Occupation'!C22</f>
        <v>626761</v>
      </c>
      <c r="D14" s="172">
        <f>'28.Det.Occupation'!D22</f>
        <v>1931371</v>
      </c>
      <c r="E14" s="172">
        <f>'28.Det.Occupation'!E22</f>
        <v>0</v>
      </c>
      <c r="F14" s="172">
        <f>'28.Det.Occupation'!F22</f>
        <v>3816749</v>
      </c>
      <c r="G14" s="172">
        <f>'28.Det.Occupation'!G22</f>
        <v>1235823</v>
      </c>
      <c r="H14" s="172">
        <f>'28.Det.Occupation'!H22</f>
        <v>205254</v>
      </c>
      <c r="I14" s="172">
        <f>'28.Det.Occupation'!I22</f>
        <v>224468</v>
      </c>
      <c r="J14" s="172">
        <f>'28.Det.Occupation'!J22</f>
        <v>8040426</v>
      </c>
      <c r="M14" s="165">
        <v>2476652</v>
      </c>
      <c r="N14" s="165">
        <v>598113</v>
      </c>
      <c r="O14" s="165">
        <v>1878539</v>
      </c>
      <c r="P14" s="165">
        <v>3748751</v>
      </c>
      <c r="Q14" s="165">
        <v>1198299</v>
      </c>
      <c r="R14" s="165">
        <v>196401</v>
      </c>
      <c r="S14" s="165">
        <v>205002</v>
      </c>
      <c r="T14" s="165">
        <v>7825105</v>
      </c>
      <c r="V14" s="165">
        <v>27011080</v>
      </c>
      <c r="W14" s="165">
        <v>13209245</v>
      </c>
      <c r="X14" s="165">
        <v>13801835</v>
      </c>
      <c r="Y14" s="165">
        <v>121900119</v>
      </c>
      <c r="Z14" s="165">
        <v>21054181</v>
      </c>
      <c r="AA14" s="165">
        <v>8816710</v>
      </c>
      <c r="AB14" s="165">
        <v>4433935</v>
      </c>
      <c r="AC14" s="165">
        <v>183216025</v>
      </c>
    </row>
    <row r="15" spans="1:29" ht="9.1999999999999993" customHeight="1" x14ac:dyDescent="0.15">
      <c r="A15" s="170" t="s">
        <v>140</v>
      </c>
      <c r="B15" s="172">
        <f>'28.Det.Occupation'!B20+'28.Det.Occupation'!B23</f>
        <v>1562628</v>
      </c>
      <c r="C15" s="172">
        <f>'28.Det.Occupation'!C20+'28.Det.Occupation'!C23</f>
        <v>962496</v>
      </c>
      <c r="D15" s="172">
        <f>'28.Det.Occupation'!D20+'28.Det.Occupation'!D23</f>
        <v>600132</v>
      </c>
      <c r="E15" s="172">
        <f>'28.Det.Occupation'!E20+'28.Det.Occupation'!E23</f>
        <v>0</v>
      </c>
      <c r="F15" s="172">
        <f>'28.Det.Occupation'!F20+'28.Det.Occupation'!F23</f>
        <v>6841927</v>
      </c>
      <c r="G15" s="172">
        <f>'28.Det.Occupation'!G20+'28.Det.Occupation'!G23</f>
        <v>1744114</v>
      </c>
      <c r="H15" s="172">
        <f>'28.Det.Occupation'!H20+'28.Det.Occupation'!H23</f>
        <v>554964</v>
      </c>
      <c r="I15" s="172">
        <f>'28.Det.Occupation'!I20+'28.Det.Occupation'!I23</f>
        <v>338121</v>
      </c>
      <c r="J15" s="172">
        <f>'28.Det.Occupation'!J20+'28.Det.Occupation'!J23</f>
        <v>11041754</v>
      </c>
      <c r="M15" s="165">
        <v>1472608</v>
      </c>
      <c r="N15" s="165">
        <v>897135</v>
      </c>
      <c r="O15" s="165">
        <v>575473</v>
      </c>
      <c r="P15" s="165">
        <v>6782375</v>
      </c>
      <c r="Q15" s="165">
        <v>1728801</v>
      </c>
      <c r="R15" s="165">
        <v>550669</v>
      </c>
      <c r="S15" s="165">
        <v>322631</v>
      </c>
      <c r="T15" s="165">
        <v>10857084</v>
      </c>
      <c r="V15" s="165">
        <v>27011080</v>
      </c>
      <c r="W15" s="165">
        <v>13209245</v>
      </c>
      <c r="X15" s="165">
        <v>13801835</v>
      </c>
      <c r="Y15" s="165">
        <v>121900119</v>
      </c>
      <c r="Z15" s="165">
        <v>21054181</v>
      </c>
      <c r="AA15" s="165">
        <v>8816710</v>
      </c>
      <c r="AB15" s="165">
        <v>4433935</v>
      </c>
      <c r="AC15" s="165">
        <v>183216025</v>
      </c>
    </row>
    <row r="16" spans="1:29" ht="9.1999999999999993" customHeight="1" x14ac:dyDescent="0.15">
      <c r="A16" s="170" t="s">
        <v>77</v>
      </c>
      <c r="B16" s="172">
        <f>'28.Det.Occupation'!B24</f>
        <v>2754229</v>
      </c>
      <c r="C16" s="172">
        <f>'28.Det.Occupation'!C24</f>
        <v>1769547</v>
      </c>
      <c r="D16" s="172">
        <f>'28.Det.Occupation'!D24</f>
        <v>984682</v>
      </c>
      <c r="E16" s="172">
        <f>'28.Det.Occupation'!E24</f>
        <v>0</v>
      </c>
      <c r="F16" s="172">
        <f>'28.Det.Occupation'!F24</f>
        <v>14034309</v>
      </c>
      <c r="G16" s="172">
        <f>'28.Det.Occupation'!G24</f>
        <v>2106800</v>
      </c>
      <c r="H16" s="172">
        <f>'28.Det.Occupation'!H24</f>
        <v>1010338</v>
      </c>
      <c r="I16" s="172">
        <f>'28.Det.Occupation'!I24</f>
        <v>497894</v>
      </c>
      <c r="J16" s="172">
        <f>'28.Det.Occupation'!J24</f>
        <v>20403570</v>
      </c>
      <c r="M16" s="165">
        <v>2716203</v>
      </c>
      <c r="N16" s="165">
        <v>1691777</v>
      </c>
      <c r="O16" s="165">
        <v>1024426</v>
      </c>
      <c r="P16" s="165">
        <v>14268587</v>
      </c>
      <c r="Q16" s="165">
        <v>2105383</v>
      </c>
      <c r="R16" s="165">
        <v>980927</v>
      </c>
      <c r="S16" s="165">
        <v>507045</v>
      </c>
      <c r="T16" s="165">
        <v>20578145</v>
      </c>
      <c r="V16" s="165">
        <v>27011080</v>
      </c>
      <c r="W16" s="165">
        <v>13209245</v>
      </c>
      <c r="X16" s="165">
        <v>13801835</v>
      </c>
      <c r="Y16" s="165">
        <v>121900119</v>
      </c>
      <c r="Z16" s="165">
        <v>21054181</v>
      </c>
      <c r="AA16" s="165">
        <v>8816710</v>
      </c>
      <c r="AB16" s="165">
        <v>4433935</v>
      </c>
      <c r="AC16" s="165">
        <v>183216025</v>
      </c>
    </row>
    <row r="17" spans="1:29" ht="18.600000000000001" customHeight="1" x14ac:dyDescent="0.15">
      <c r="A17" s="170" t="s">
        <v>105</v>
      </c>
      <c r="B17" s="172">
        <f>'28.Det.Occupation'!B25</f>
        <v>3407182</v>
      </c>
      <c r="C17" s="172">
        <f>'28.Det.Occupation'!C25</f>
        <v>2351039</v>
      </c>
      <c r="D17" s="172">
        <f>'28.Det.Occupation'!D25</f>
        <v>1056143</v>
      </c>
      <c r="E17" s="172">
        <f>'28.Det.Occupation'!E25</f>
        <v>0</v>
      </c>
      <c r="F17" s="172">
        <f>'28.Det.Occupation'!F25</f>
        <v>16901445</v>
      </c>
      <c r="G17" s="172">
        <f>'28.Det.Occupation'!G25</f>
        <v>3207488</v>
      </c>
      <c r="H17" s="172">
        <f>'28.Det.Occupation'!H25</f>
        <v>989375</v>
      </c>
      <c r="I17" s="172">
        <f>'28.Det.Occupation'!I25</f>
        <v>642807</v>
      </c>
      <c r="J17" s="172">
        <f>'28.Det.Occupation'!J25</f>
        <v>25148297</v>
      </c>
      <c r="M17" s="165">
        <v>3352442</v>
      </c>
      <c r="N17" s="165">
        <v>2297648</v>
      </c>
      <c r="O17" s="165">
        <v>1054794</v>
      </c>
      <c r="P17" s="165">
        <v>17209932</v>
      </c>
      <c r="Q17" s="165">
        <v>3246893</v>
      </c>
      <c r="R17" s="165">
        <v>1019532</v>
      </c>
      <c r="S17" s="165">
        <v>620962</v>
      </c>
      <c r="T17" s="165">
        <v>25449761</v>
      </c>
      <c r="V17" s="165">
        <v>27011080</v>
      </c>
      <c r="W17" s="165">
        <v>13209245</v>
      </c>
      <c r="X17" s="165">
        <v>13801835</v>
      </c>
      <c r="Y17" s="165">
        <v>121900119</v>
      </c>
      <c r="Z17" s="165">
        <v>21054181</v>
      </c>
      <c r="AA17" s="165">
        <v>8816710</v>
      </c>
      <c r="AB17" s="165">
        <v>4433935</v>
      </c>
      <c r="AC17" s="165">
        <v>183216025</v>
      </c>
    </row>
    <row r="18" spans="1:29" ht="18.75" customHeight="1" x14ac:dyDescent="0.15">
      <c r="A18" s="170" t="s">
        <v>151</v>
      </c>
      <c r="B18" s="172">
        <f>'28.Det.Occupation'!B26</f>
        <v>742850</v>
      </c>
      <c r="C18" s="172">
        <f>'28.Det.Occupation'!C26</f>
        <v>119198</v>
      </c>
      <c r="D18" s="172">
        <f>'28.Det.Occupation'!D26</f>
        <v>623652</v>
      </c>
      <c r="E18" s="172">
        <f>'28.Det.Occupation'!E26</f>
        <v>0</v>
      </c>
      <c r="F18" s="172">
        <f>'28.Det.Occupation'!F26</f>
        <v>718043</v>
      </c>
      <c r="G18" s="172">
        <f>'28.Det.Occupation'!G26</f>
        <v>72165</v>
      </c>
      <c r="H18" s="172">
        <f>'28.Det.Occupation'!H26</f>
        <v>24644</v>
      </c>
      <c r="I18" s="172">
        <f>'28.Det.Occupation'!I26</f>
        <v>31754</v>
      </c>
      <c r="J18" s="172">
        <f>'28.Det.Occupation'!J26</f>
        <v>1589456</v>
      </c>
      <c r="M18" s="165">
        <v>719773</v>
      </c>
      <c r="N18" s="165">
        <v>108263</v>
      </c>
      <c r="O18" s="165">
        <v>611510</v>
      </c>
      <c r="P18" s="165">
        <v>680330</v>
      </c>
      <c r="Q18" s="165">
        <v>76098</v>
      </c>
      <c r="R18" s="165">
        <v>21952</v>
      </c>
      <c r="S18" s="165">
        <v>31735</v>
      </c>
      <c r="T18" s="165">
        <v>1529888</v>
      </c>
      <c r="V18" s="165">
        <v>27011080</v>
      </c>
      <c r="W18" s="165">
        <v>13209245</v>
      </c>
      <c r="X18" s="165">
        <v>13801835</v>
      </c>
      <c r="Y18" s="165">
        <v>121900119</v>
      </c>
      <c r="Z18" s="165">
        <v>21054181</v>
      </c>
      <c r="AA18" s="165">
        <v>8816710</v>
      </c>
      <c r="AB18" s="165">
        <v>4433935</v>
      </c>
      <c r="AC18" s="165">
        <v>183216025</v>
      </c>
    </row>
    <row r="19" spans="1:29" ht="9.1999999999999993" customHeight="1" x14ac:dyDescent="0.15">
      <c r="A19" s="170" t="s">
        <v>139</v>
      </c>
      <c r="B19" s="172">
        <f>'28.Det.Occupation'!B27+'28.Det.Occupation'!B28</f>
        <v>2515626</v>
      </c>
      <c r="C19" s="172">
        <f>'28.Det.Occupation'!C27+'28.Det.Occupation'!C28</f>
        <v>756595</v>
      </c>
      <c r="D19" s="172">
        <f>'28.Det.Occupation'!D27+'28.Det.Occupation'!D28</f>
        <v>1759031</v>
      </c>
      <c r="E19" s="172">
        <f>'28.Det.Occupation'!E27+'28.Det.Occupation'!E28</f>
        <v>0</v>
      </c>
      <c r="F19" s="172">
        <f>'28.Det.Occupation'!F27+'28.Det.Occupation'!F28</f>
        <v>6305591</v>
      </c>
      <c r="G19" s="172">
        <f>'28.Det.Occupation'!G27+'28.Det.Occupation'!G28</f>
        <v>704401</v>
      </c>
      <c r="H19" s="172">
        <f>'28.Det.Occupation'!H27+'28.Det.Occupation'!H28</f>
        <v>130594</v>
      </c>
      <c r="I19" s="172">
        <f>'28.Det.Occupation'!I27+'28.Det.Occupation'!I28</f>
        <v>235608</v>
      </c>
      <c r="J19" s="172">
        <f>'28.Det.Occupation'!J27+'28.Det.Occupation'!J28</f>
        <v>9891820</v>
      </c>
      <c r="M19" s="165">
        <v>2598507</v>
      </c>
      <c r="N19" s="165">
        <v>750099</v>
      </c>
      <c r="O19" s="165">
        <v>1848408</v>
      </c>
      <c r="P19" s="165">
        <v>6574760</v>
      </c>
      <c r="Q19" s="165">
        <v>734708</v>
      </c>
      <c r="R19" s="165">
        <v>125077</v>
      </c>
      <c r="S19" s="165">
        <v>245070</v>
      </c>
      <c r="T19" s="165">
        <v>10278122</v>
      </c>
      <c r="V19" s="165">
        <v>27011080</v>
      </c>
      <c r="W19" s="165">
        <v>13209245</v>
      </c>
      <c r="X19" s="165">
        <v>13801835</v>
      </c>
      <c r="Y19" s="165">
        <v>121900119</v>
      </c>
      <c r="Z19" s="165">
        <v>21054181</v>
      </c>
      <c r="AA19" s="165">
        <v>8816710</v>
      </c>
      <c r="AB19" s="165">
        <v>4433935</v>
      </c>
      <c r="AC19" s="165">
        <v>183216025</v>
      </c>
    </row>
    <row r="20" spans="1:29" ht="18.600000000000001" customHeight="1" x14ac:dyDescent="0.15">
      <c r="A20" s="170" t="s">
        <v>152</v>
      </c>
      <c r="B20" s="172">
        <f>'28.Det.Occupation'!B29+'28.Det.Occupation'!B30</f>
        <v>3191947</v>
      </c>
      <c r="C20" s="172">
        <f>'28.Det.Occupation'!C29+'28.Det.Occupation'!C30</f>
        <v>1199053</v>
      </c>
      <c r="D20" s="172">
        <f>'28.Det.Occupation'!D29+'28.Det.Occupation'!D30</f>
        <v>1992894</v>
      </c>
      <c r="E20" s="172">
        <f>'28.Det.Occupation'!E29+'28.Det.Occupation'!E30</f>
        <v>0</v>
      </c>
      <c r="F20" s="172">
        <f>'28.Det.Occupation'!F29+'28.Det.Occupation'!F30</f>
        <v>10819642</v>
      </c>
      <c r="G20" s="172">
        <f>'28.Det.Occupation'!G29+'28.Det.Occupation'!G30</f>
        <v>1829595</v>
      </c>
      <c r="H20" s="172">
        <f>'28.Det.Occupation'!H29+'28.Det.Occupation'!H30</f>
        <v>744232</v>
      </c>
      <c r="I20" s="172">
        <f>'28.Det.Occupation'!I29+'28.Det.Occupation'!I30</f>
        <v>358666</v>
      </c>
      <c r="J20" s="172">
        <f>'28.Det.Occupation'!J29+'28.Det.Occupation'!J30</f>
        <v>16944082</v>
      </c>
      <c r="M20" s="165">
        <v>3125002</v>
      </c>
      <c r="N20" s="165">
        <v>1134022</v>
      </c>
      <c r="O20" s="165">
        <v>1990980</v>
      </c>
      <c r="P20" s="165">
        <v>10863636</v>
      </c>
      <c r="Q20" s="165">
        <v>1854222</v>
      </c>
      <c r="R20" s="165">
        <v>726505</v>
      </c>
      <c r="S20" s="165">
        <v>348231</v>
      </c>
      <c r="T20" s="165">
        <v>16917596</v>
      </c>
      <c r="V20" s="165">
        <v>27011080</v>
      </c>
      <c r="W20" s="165">
        <v>13209245</v>
      </c>
      <c r="X20" s="165">
        <v>13801835</v>
      </c>
      <c r="Y20" s="165">
        <v>121900119</v>
      </c>
      <c r="Z20" s="165">
        <v>21054181</v>
      </c>
      <c r="AA20" s="165">
        <v>8816710</v>
      </c>
      <c r="AB20" s="165">
        <v>4433935</v>
      </c>
      <c r="AC20" s="165">
        <v>183216025</v>
      </c>
    </row>
    <row r="21" spans="1:29" ht="18.600000000000001" customHeight="1" x14ac:dyDescent="0.15">
      <c r="A21" s="170" t="s">
        <v>108</v>
      </c>
      <c r="B21" s="172">
        <f>'28.Det.Occupation'!B31</f>
        <v>2242432</v>
      </c>
      <c r="C21" s="172">
        <f>'28.Det.Occupation'!C31</f>
        <v>986396</v>
      </c>
      <c r="D21" s="172">
        <f>'28.Det.Occupation'!D31</f>
        <v>1256036</v>
      </c>
      <c r="E21" s="172">
        <f>'28.Det.Occupation'!E31</f>
        <v>0</v>
      </c>
      <c r="F21" s="172">
        <f>'28.Det.Occupation'!F31</f>
        <v>6847979</v>
      </c>
      <c r="G21" s="172">
        <f>'28.Det.Occupation'!G31</f>
        <v>1925390</v>
      </c>
      <c r="H21" s="172">
        <f>'28.Det.Occupation'!H31</f>
        <v>304543</v>
      </c>
      <c r="I21" s="172">
        <f>'28.Det.Occupation'!I31</f>
        <v>285762</v>
      </c>
      <c r="J21" s="172">
        <f>'28.Det.Occupation'!J31</f>
        <v>11606106</v>
      </c>
      <c r="M21" s="165">
        <v>2160682</v>
      </c>
      <c r="N21" s="165">
        <v>919459</v>
      </c>
      <c r="O21" s="165">
        <v>1241223</v>
      </c>
      <c r="P21" s="165">
        <v>6851118</v>
      </c>
      <c r="Q21" s="165">
        <v>1928765</v>
      </c>
      <c r="R21" s="165">
        <v>285246</v>
      </c>
      <c r="S21" s="165">
        <v>282155</v>
      </c>
      <c r="T21" s="165">
        <v>11507966</v>
      </c>
      <c r="V21" s="165">
        <v>27011080</v>
      </c>
      <c r="W21" s="165">
        <v>13209245</v>
      </c>
      <c r="X21" s="165">
        <v>13801835</v>
      </c>
      <c r="Y21" s="165">
        <v>121900119</v>
      </c>
      <c r="Z21" s="165">
        <v>21054181</v>
      </c>
      <c r="AA21" s="165">
        <v>8816710</v>
      </c>
      <c r="AB21" s="165">
        <v>4433935</v>
      </c>
      <c r="AC21" s="165">
        <v>183216025</v>
      </c>
    </row>
    <row r="22" spans="1:29" ht="9.1999999999999993" customHeight="1" x14ac:dyDescent="0.15">
      <c r="A22" s="170" t="s">
        <v>80</v>
      </c>
      <c r="B22" s="172">
        <f>'28.Det.Occupation'!B32</f>
        <v>71613</v>
      </c>
      <c r="C22" s="172">
        <f>'28.Det.Occupation'!C32</f>
        <v>62363</v>
      </c>
      <c r="D22" s="172">
        <f>'28.Det.Occupation'!D32</f>
        <v>9250</v>
      </c>
      <c r="E22" s="172">
        <f>'28.Det.Occupation'!E32</f>
        <v>0</v>
      </c>
      <c r="F22" s="172">
        <f>'28.Det.Occupation'!F32</f>
        <v>431721</v>
      </c>
      <c r="G22" s="172">
        <f>'28.Det.Occupation'!G32</f>
        <v>77299</v>
      </c>
      <c r="H22" s="172">
        <f>'28.Det.Occupation'!H32</f>
        <v>19336</v>
      </c>
      <c r="I22" s="172">
        <f>'28.Det.Occupation'!I32</f>
        <v>23711</v>
      </c>
      <c r="J22" s="172">
        <f>'28.Det.Occupation'!J32</f>
        <v>623680</v>
      </c>
      <c r="M22" s="165">
        <v>87249</v>
      </c>
      <c r="N22" s="165">
        <v>73901</v>
      </c>
      <c r="O22" s="165">
        <v>13348</v>
      </c>
      <c r="P22" s="165">
        <v>445043</v>
      </c>
      <c r="Q22" s="165">
        <v>88176</v>
      </c>
      <c r="R22" s="165">
        <v>21451</v>
      </c>
      <c r="S22" s="165">
        <v>28505</v>
      </c>
      <c r="T22" s="165">
        <v>670424</v>
      </c>
      <c r="V22" s="165">
        <v>27011080</v>
      </c>
      <c r="W22" s="165">
        <v>13209245</v>
      </c>
      <c r="X22" s="165">
        <v>13801835</v>
      </c>
      <c r="Y22" s="165">
        <v>121900119</v>
      </c>
      <c r="Z22" s="165">
        <v>21054181</v>
      </c>
      <c r="AA22" s="165">
        <v>8816710</v>
      </c>
      <c r="AB22" s="165">
        <v>4433935</v>
      </c>
      <c r="AC22" s="165">
        <v>183216025</v>
      </c>
    </row>
    <row r="23" spans="1:29" ht="18.600000000000001" customHeight="1" thickBot="1" x14ac:dyDescent="0.2">
      <c r="A23" s="169" t="s">
        <v>72</v>
      </c>
      <c r="B23" s="173">
        <f>'28.Det.Occupation'!B33</f>
        <v>630134</v>
      </c>
      <c r="C23" s="173">
        <f>'28.Det.Occupation'!C33</f>
        <v>386901</v>
      </c>
      <c r="D23" s="173">
        <f>'28.Det.Occupation'!D33</f>
        <v>243233</v>
      </c>
      <c r="E23" s="173">
        <f>'28.Det.Occupation'!E33</f>
        <v>0</v>
      </c>
      <c r="F23" s="173">
        <f>'28.Det.Occupation'!F33</f>
        <v>1097933</v>
      </c>
      <c r="G23" s="173">
        <f>'28.Det.Occupation'!G33</f>
        <v>671343</v>
      </c>
      <c r="H23" s="173">
        <f>'28.Det.Occupation'!H33</f>
        <v>134766</v>
      </c>
      <c r="I23" s="173">
        <f>'28.Det.Occupation'!I33</f>
        <v>115549</v>
      </c>
      <c r="J23" s="173">
        <f>'28.Det.Occupation'!J33</f>
        <v>2649725</v>
      </c>
      <c r="M23" s="165">
        <v>553271</v>
      </c>
      <c r="N23" s="165">
        <v>327189</v>
      </c>
      <c r="O23" s="165">
        <v>226082</v>
      </c>
      <c r="P23" s="165">
        <v>1005033</v>
      </c>
      <c r="Q23" s="165">
        <v>611026</v>
      </c>
      <c r="R23" s="165">
        <v>129536</v>
      </c>
      <c r="S23" s="165">
        <v>92509</v>
      </c>
      <c r="T23" s="165">
        <v>2391375</v>
      </c>
      <c r="V23" s="165">
        <v>27011080</v>
      </c>
      <c r="W23" s="165">
        <v>13209245</v>
      </c>
      <c r="X23" s="165">
        <v>13801835</v>
      </c>
      <c r="Y23" s="165">
        <v>121900119</v>
      </c>
      <c r="Z23" s="165">
        <v>21054181</v>
      </c>
      <c r="AA23" s="165">
        <v>8816710</v>
      </c>
      <c r="AB23" s="165">
        <v>4433935</v>
      </c>
      <c r="AC23" s="165">
        <v>183216025</v>
      </c>
    </row>
    <row r="24" spans="1:29" s="162" customFormat="1" ht="9.1999999999999993" customHeight="1" x14ac:dyDescent="0.15">
      <c r="A24" s="166" t="s">
        <v>0</v>
      </c>
      <c r="B24" s="174">
        <f>SUM(B8:B23)</f>
        <v>27623299</v>
      </c>
      <c r="C24" s="174">
        <f t="shared" ref="C24:J24" si="0">SUM(C8:C23)</f>
        <v>13847660</v>
      </c>
      <c r="D24" s="174">
        <f t="shared" si="0"/>
        <v>13775639</v>
      </c>
      <c r="E24" s="174">
        <f t="shared" si="0"/>
        <v>0</v>
      </c>
      <c r="F24" s="174">
        <f t="shared" si="0"/>
        <v>121626910</v>
      </c>
      <c r="G24" s="174">
        <f t="shared" si="0"/>
        <v>21209967</v>
      </c>
      <c r="H24" s="174">
        <f t="shared" si="0"/>
        <v>9007954</v>
      </c>
      <c r="I24" s="174">
        <f t="shared" si="0"/>
        <v>4495197</v>
      </c>
      <c r="J24" s="174">
        <f t="shared" si="0"/>
        <v>183963327</v>
      </c>
      <c r="M24" s="165"/>
      <c r="N24" s="165"/>
      <c r="O24" s="165"/>
      <c r="P24" s="165"/>
      <c r="Q24" s="165"/>
      <c r="R24" s="165"/>
      <c r="S24" s="165"/>
      <c r="T24" s="165"/>
      <c r="V24" s="165"/>
      <c r="W24" s="165"/>
      <c r="X24" s="165"/>
      <c r="Y24" s="165"/>
      <c r="Z24" s="165"/>
      <c r="AA24" s="165"/>
      <c r="AB24" s="165"/>
      <c r="AC24" s="165"/>
    </row>
    <row r="25" spans="1:29" ht="9.1999999999999993" customHeight="1" x14ac:dyDescent="0.15">
      <c r="A25" s="511"/>
      <c r="B25" s="511"/>
      <c r="C25" s="511"/>
      <c r="D25" s="511"/>
      <c r="E25" s="511"/>
      <c r="F25" s="511"/>
      <c r="G25" s="511"/>
      <c r="H25" s="511"/>
      <c r="I25" s="511"/>
      <c r="J25" s="511"/>
      <c r="K25" s="55"/>
    </row>
    <row r="26" spans="1:29" ht="9.1999999999999993" customHeight="1" x14ac:dyDescent="0.15">
      <c r="A26" s="512" t="s">
        <v>335</v>
      </c>
      <c r="B26" s="512"/>
      <c r="C26" s="512"/>
      <c r="D26" s="512"/>
      <c r="E26" s="512"/>
      <c r="F26" s="512"/>
      <c r="G26" s="512"/>
      <c r="H26" s="512"/>
      <c r="I26" s="512"/>
      <c r="J26" s="512"/>
    </row>
    <row r="27" spans="1:29" ht="9.1999999999999993" customHeight="1" x14ac:dyDescent="0.15">
      <c r="A27" s="168" t="s">
        <v>147</v>
      </c>
      <c r="B27" s="220">
        <f>(B8/B$24)*100</f>
        <v>7.0993258263612899</v>
      </c>
      <c r="C27" s="220">
        <f t="shared" ref="C27:J27" si="1">(C8/C$24)*100</f>
        <v>8.9285698811207101</v>
      </c>
      <c r="D27" s="220">
        <f t="shared" si="1"/>
        <v>5.260518223510358</v>
      </c>
      <c r="E27" s="220" t="e">
        <f t="shared" si="1"/>
        <v>#DIV/0!</v>
      </c>
      <c r="F27" s="220">
        <f t="shared" si="1"/>
        <v>14.874212458410724</v>
      </c>
      <c r="G27" s="220">
        <f t="shared" si="1"/>
        <v>8.5720406825715489</v>
      </c>
      <c r="H27" s="220">
        <f t="shared" si="1"/>
        <v>14.711387291720184</v>
      </c>
      <c r="I27" s="220">
        <f t="shared" si="1"/>
        <v>10.312139823905381</v>
      </c>
      <c r="J27" s="220">
        <f t="shared" si="1"/>
        <v>12.860707830099201</v>
      </c>
      <c r="K27" s="167"/>
      <c r="M27" s="56">
        <f t="shared" ref="M27:M42" si="2">M8/V8*100</f>
        <v>7.0766996358531387</v>
      </c>
      <c r="N27" s="56">
        <f t="shared" ref="N27:T27" si="3">N8/W8*100</f>
        <v>8.9980691553529368</v>
      </c>
      <c r="O27" s="56">
        <f t="shared" si="3"/>
        <v>5.2378252601918511</v>
      </c>
      <c r="P27" s="56">
        <f t="shared" si="3"/>
        <v>14.829598320572599</v>
      </c>
      <c r="Q27" s="56">
        <f t="shared" si="3"/>
        <v>8.6701306500594821</v>
      </c>
      <c r="R27" s="56">
        <f t="shared" si="3"/>
        <v>14.920418160515659</v>
      </c>
      <c r="S27" s="56">
        <f t="shared" si="3"/>
        <v>10.671469022437179</v>
      </c>
      <c r="T27" s="56">
        <f t="shared" si="3"/>
        <v>12.882536885078693</v>
      </c>
      <c r="U27" s="56"/>
    </row>
    <row r="28" spans="1:29" ht="9.1999999999999993" customHeight="1" x14ac:dyDescent="0.15">
      <c r="A28" s="170" t="s">
        <v>137</v>
      </c>
      <c r="B28" s="221">
        <f t="shared" ref="B28:J28" si="4">(B9/B$24)*100</f>
        <v>2.0296272360517111</v>
      </c>
      <c r="C28" s="221">
        <f t="shared" si="4"/>
        <v>2.7009400866283544</v>
      </c>
      <c r="D28" s="221">
        <f t="shared" si="4"/>
        <v>1.3548046664114819</v>
      </c>
      <c r="E28" s="221" t="e">
        <f t="shared" si="4"/>
        <v>#DIV/0!</v>
      </c>
      <c r="F28" s="221">
        <f t="shared" si="4"/>
        <v>4.9282037996361172</v>
      </c>
      <c r="G28" s="221">
        <f t="shared" si="4"/>
        <v>2.5395371902275943</v>
      </c>
      <c r="H28" s="221">
        <f t="shared" si="4"/>
        <v>12.850920419886691</v>
      </c>
      <c r="I28" s="221">
        <f t="shared" si="4"/>
        <v>4.0338832758608802</v>
      </c>
      <c r="J28" s="221">
        <f t="shared" si="4"/>
        <v>4.5836543280172357</v>
      </c>
      <c r="K28" s="167"/>
      <c r="M28" s="56">
        <f t="shared" si="2"/>
        <v>1.967052039385319</v>
      </c>
      <c r="N28" s="56">
        <f t="shared" ref="N28:N42" si="5">N9/W9*100</f>
        <v>2.6356540438155247</v>
      </c>
      <c r="O28" s="56">
        <f t="shared" ref="O28:O42" si="6">O9/X9*100</f>
        <v>1.3271568599392762</v>
      </c>
      <c r="P28" s="56">
        <f t="shared" ref="P28:P42" si="7">P9/Y9*100</f>
        <v>4.8871125384217224</v>
      </c>
      <c r="Q28" s="56">
        <f t="shared" ref="Q28:Q42" si="8">Q9/Z9*100</f>
        <v>2.4239413539762009</v>
      </c>
      <c r="R28" s="56">
        <f t="shared" ref="R28:R42" si="9">R9/AA9*100</f>
        <v>13.170944717473979</v>
      </c>
      <c r="S28" s="56">
        <f t="shared" ref="S28:S42" si="10">S9/AB9*100</f>
        <v>4.2525882765534453</v>
      </c>
      <c r="T28" s="56">
        <f t="shared" ref="T28:T42" si="11">T9/AC9*100</f>
        <v>4.5568393921874462</v>
      </c>
    </row>
    <row r="29" spans="1:29" ht="18.600000000000001" customHeight="1" x14ac:dyDescent="0.15">
      <c r="A29" s="170" t="s">
        <v>138</v>
      </c>
      <c r="B29" s="221">
        <f t="shared" ref="B29:J29" si="12">(B10/B$24)*100</f>
        <v>1.512201710592207</v>
      </c>
      <c r="C29" s="221">
        <f t="shared" si="12"/>
        <v>2.1790324141407287</v>
      </c>
      <c r="D29" s="221">
        <f t="shared" si="12"/>
        <v>0.84188472128225778</v>
      </c>
      <c r="E29" s="221" t="e">
        <f t="shared" si="12"/>
        <v>#DIV/0!</v>
      </c>
      <c r="F29" s="221">
        <f t="shared" si="12"/>
        <v>2.7905518606038746</v>
      </c>
      <c r="G29" s="221">
        <f t="shared" si="12"/>
        <v>2.9750635632766427</v>
      </c>
      <c r="H29" s="221">
        <f t="shared" si="12"/>
        <v>1.8767857828758894</v>
      </c>
      <c r="I29" s="221">
        <f t="shared" si="12"/>
        <v>2.4275688028800517</v>
      </c>
      <c r="J29" s="221">
        <f t="shared" si="12"/>
        <v>2.5662593066714869</v>
      </c>
      <c r="K29" s="167"/>
      <c r="M29" s="56">
        <f t="shared" si="2"/>
        <v>1.5283468857964955</v>
      </c>
      <c r="N29" s="56">
        <f t="shared" si="5"/>
        <v>2.2307785191356508</v>
      </c>
      <c r="O29" s="56">
        <f t="shared" si="6"/>
        <v>0.85607457269268905</v>
      </c>
      <c r="P29" s="56">
        <f t="shared" si="7"/>
        <v>2.7981039132537679</v>
      </c>
      <c r="Q29" s="56">
        <f t="shared" si="8"/>
        <v>2.9531474057338065</v>
      </c>
      <c r="R29" s="56">
        <f t="shared" si="9"/>
        <v>1.7317570839916478</v>
      </c>
      <c r="S29" s="56">
        <f t="shared" si="10"/>
        <v>2.5652383266782217</v>
      </c>
      <c r="T29" s="56">
        <f t="shared" si="11"/>
        <v>2.5717734024630214</v>
      </c>
    </row>
    <row r="30" spans="1:29" ht="9.1999999999999993" customHeight="1" x14ac:dyDescent="0.15">
      <c r="A30" s="170" t="s">
        <v>148</v>
      </c>
      <c r="B30" s="221">
        <f t="shared" ref="B30:J30" si="13">(B11/B$24)*100</f>
        <v>4.6948374993153426</v>
      </c>
      <c r="C30" s="221">
        <f t="shared" si="13"/>
        <v>6.3140053987460698</v>
      </c>
      <c r="D30" s="221">
        <f t="shared" si="13"/>
        <v>3.0672043598122745</v>
      </c>
      <c r="E30" s="221" t="e">
        <f t="shared" si="13"/>
        <v>#DIV/0!</v>
      </c>
      <c r="F30" s="221">
        <f t="shared" si="13"/>
        <v>8.856622272160001</v>
      </c>
      <c r="G30" s="221">
        <f t="shared" si="13"/>
        <v>5.8222768569135441</v>
      </c>
      <c r="H30" s="221">
        <f t="shared" si="13"/>
        <v>7.3770247938655107</v>
      </c>
      <c r="I30" s="221">
        <f t="shared" si="13"/>
        <v>6.9500624777957443</v>
      </c>
      <c r="J30" s="221">
        <f t="shared" si="13"/>
        <v>7.7628222064063888</v>
      </c>
      <c r="K30" s="167"/>
      <c r="M30" s="56">
        <f t="shared" si="2"/>
        <v>4.6323212548332018</v>
      </c>
      <c r="N30" s="56">
        <f t="shared" si="5"/>
        <v>6.2924035400963492</v>
      </c>
      <c r="O30" s="56">
        <f t="shared" si="6"/>
        <v>3.0435155904993794</v>
      </c>
      <c r="P30" s="56">
        <f t="shared" si="7"/>
        <v>8.8804162693229198</v>
      </c>
      <c r="Q30" s="56">
        <f t="shared" si="8"/>
        <v>5.9139369990217139</v>
      </c>
      <c r="R30" s="56">
        <f t="shared" si="9"/>
        <v>7.1811934383687337</v>
      </c>
      <c r="S30" s="56">
        <f t="shared" si="10"/>
        <v>7.295325709555958</v>
      </c>
      <c r="T30" s="56">
        <f t="shared" si="11"/>
        <v>7.7931087086951036</v>
      </c>
    </row>
    <row r="31" spans="1:29" ht="9.1999999999999993" customHeight="1" x14ac:dyDescent="0.15">
      <c r="A31" s="170" t="s">
        <v>149</v>
      </c>
      <c r="B31" s="221">
        <f t="shared" ref="B31:J31" si="14">(B12/B$24)*100</f>
        <v>4.6000841535980195</v>
      </c>
      <c r="C31" s="221">
        <f t="shared" si="14"/>
        <v>6.0343769272209169</v>
      </c>
      <c r="D31" s="221">
        <f t="shared" si="14"/>
        <v>3.1582926933552775</v>
      </c>
      <c r="E31" s="221" t="e">
        <f t="shared" si="14"/>
        <v>#DIV/0!</v>
      </c>
      <c r="F31" s="221">
        <f t="shared" si="14"/>
        <v>7.3925202901232963</v>
      </c>
      <c r="G31" s="221">
        <f t="shared" si="14"/>
        <v>9.5750313991530493</v>
      </c>
      <c r="H31" s="221">
        <f t="shared" si="14"/>
        <v>10.653962042878993</v>
      </c>
      <c r="I31" s="221">
        <f t="shared" si="14"/>
        <v>6.9465253691884916</v>
      </c>
      <c r="J31" s="221">
        <f t="shared" si="14"/>
        <v>7.3736511625493701</v>
      </c>
      <c r="K31" s="167"/>
      <c r="M31" s="56">
        <f t="shared" si="2"/>
        <v>4.4954329852786339</v>
      </c>
      <c r="N31" s="56">
        <f t="shared" si="5"/>
        <v>5.9608781576842578</v>
      </c>
      <c r="O31" s="56">
        <f t="shared" si="6"/>
        <v>3.0929075735219267</v>
      </c>
      <c r="P31" s="56">
        <f t="shared" si="7"/>
        <v>7.1286041976710459</v>
      </c>
      <c r="Q31" s="56">
        <f t="shared" si="8"/>
        <v>9.0712908756697779</v>
      </c>
      <c r="R31" s="56">
        <f t="shared" si="9"/>
        <v>10.373552039252736</v>
      </c>
      <c r="S31" s="56">
        <f t="shared" si="10"/>
        <v>6.8671281829796786</v>
      </c>
      <c r="T31" s="56">
        <f t="shared" si="11"/>
        <v>7.1134705602307449</v>
      </c>
    </row>
    <row r="32" spans="1:29" ht="18.600000000000001" customHeight="1" x14ac:dyDescent="0.15">
      <c r="A32" s="170" t="s">
        <v>103</v>
      </c>
      <c r="B32" s="221">
        <f t="shared" ref="B32:J32" si="15">(B13/B$24)*100</f>
        <v>8.8313998990489875</v>
      </c>
      <c r="C32" s="221">
        <f t="shared" si="15"/>
        <v>7.2589087253730948</v>
      </c>
      <c r="D32" s="221">
        <f t="shared" si="15"/>
        <v>10.412112280236148</v>
      </c>
      <c r="E32" s="221" t="e">
        <f t="shared" si="15"/>
        <v>#DIV/0!</v>
      </c>
      <c r="F32" s="221">
        <f t="shared" si="15"/>
        <v>5.4010350176617994</v>
      </c>
      <c r="G32" s="221">
        <f t="shared" si="15"/>
        <v>6.5158658662693814</v>
      </c>
      <c r="H32" s="221">
        <f t="shared" si="15"/>
        <v>6.8142554902034362</v>
      </c>
      <c r="I32" s="221">
        <f t="shared" si="15"/>
        <v>8.0568660283409166</v>
      </c>
      <c r="J32" s="221">
        <f t="shared" si="15"/>
        <v>6.1787564866121389</v>
      </c>
      <c r="K32" s="167"/>
      <c r="M32" s="56">
        <f t="shared" si="2"/>
        <v>8.9872304254402255</v>
      </c>
      <c r="N32" s="56">
        <f t="shared" si="5"/>
        <v>7.2803328275007395</v>
      </c>
      <c r="O32" s="56">
        <f t="shared" si="6"/>
        <v>10.620841359138113</v>
      </c>
      <c r="P32" s="56">
        <f t="shared" si="7"/>
        <v>5.3403992165093781</v>
      </c>
      <c r="Q32" s="56">
        <f t="shared" si="8"/>
        <v>6.5035348560934292</v>
      </c>
      <c r="R32" s="56">
        <f t="shared" si="9"/>
        <v>6.6038805858421119</v>
      </c>
      <c r="S32" s="56">
        <f t="shared" si="10"/>
        <v>7.8186080761219996</v>
      </c>
      <c r="T32" s="56">
        <f t="shared" si="11"/>
        <v>6.1324788593137534</v>
      </c>
    </row>
    <row r="33" spans="1:20" ht="9.1999999999999993" customHeight="1" x14ac:dyDescent="0.15">
      <c r="A33" s="170" t="s">
        <v>150</v>
      </c>
      <c r="B33" s="221">
        <f t="shared" ref="B33:J33" si="16">(B14/B$24)*100</f>
        <v>9.2607765640157602</v>
      </c>
      <c r="C33" s="221">
        <f t="shared" si="16"/>
        <v>4.5261148815034451</v>
      </c>
      <c r="D33" s="221">
        <f t="shared" si="16"/>
        <v>14.020191731214792</v>
      </c>
      <c r="E33" s="221" t="e">
        <f t="shared" si="16"/>
        <v>#DIV/0!</v>
      </c>
      <c r="F33" s="221">
        <f t="shared" si="16"/>
        <v>3.1380793937788933</v>
      </c>
      <c r="G33" s="221">
        <f t="shared" si="16"/>
        <v>5.8266144402770639</v>
      </c>
      <c r="H33" s="221">
        <f t="shared" si="16"/>
        <v>2.2785862361197671</v>
      </c>
      <c r="I33" s="221">
        <f t="shared" si="16"/>
        <v>4.9935075147985728</v>
      </c>
      <c r="J33" s="221">
        <f t="shared" si="16"/>
        <v>4.3706678559906669</v>
      </c>
      <c r="K33" s="167"/>
      <c r="M33" s="56">
        <f t="shared" si="2"/>
        <v>9.1690224900300166</v>
      </c>
      <c r="N33" s="56">
        <f t="shared" si="5"/>
        <v>4.5279877843131837</v>
      </c>
      <c r="O33" s="56">
        <f t="shared" si="6"/>
        <v>13.61079160850713</v>
      </c>
      <c r="P33" s="56">
        <f t="shared" si="7"/>
        <v>3.0752644302176604</v>
      </c>
      <c r="Q33" s="56">
        <f t="shared" si="8"/>
        <v>5.6915013697279413</v>
      </c>
      <c r="R33" s="56">
        <f t="shared" si="9"/>
        <v>2.2275996375065077</v>
      </c>
      <c r="S33" s="56">
        <f t="shared" si="10"/>
        <v>4.6234777911719505</v>
      </c>
      <c r="T33" s="56">
        <f t="shared" si="11"/>
        <v>4.270971930539373</v>
      </c>
    </row>
    <row r="34" spans="1:20" ht="9.1999999999999993" customHeight="1" x14ac:dyDescent="0.15">
      <c r="A34" s="170" t="s">
        <v>140</v>
      </c>
      <c r="B34" s="221">
        <f t="shared" ref="B34:J34" si="17">(B15/B$24)*100</f>
        <v>5.6569202686471298</v>
      </c>
      <c r="C34" s="221">
        <f t="shared" si="17"/>
        <v>6.9506039287504162</v>
      </c>
      <c r="D34" s="221">
        <f t="shared" si="17"/>
        <v>4.3564730463683023</v>
      </c>
      <c r="E34" s="221" t="e">
        <f t="shared" si="17"/>
        <v>#DIV/0!</v>
      </c>
      <c r="F34" s="221">
        <f t="shared" si="17"/>
        <v>5.6253398199460953</v>
      </c>
      <c r="G34" s="221">
        <f t="shared" si="17"/>
        <v>8.2230868157409205</v>
      </c>
      <c r="H34" s="221">
        <f t="shared" si="17"/>
        <v>6.1608218692058152</v>
      </c>
      <c r="I34" s="221">
        <f t="shared" si="17"/>
        <v>7.5218282980701403</v>
      </c>
      <c r="J34" s="221">
        <f t="shared" si="17"/>
        <v>6.0021495479911602</v>
      </c>
      <c r="K34" s="167"/>
      <c r="M34" s="56">
        <f t="shared" si="2"/>
        <v>5.4518664192620214</v>
      </c>
      <c r="N34" s="56">
        <f t="shared" si="5"/>
        <v>6.7917204957588417</v>
      </c>
      <c r="O34" s="56">
        <f t="shared" si="6"/>
        <v>4.1695397749647052</v>
      </c>
      <c r="P34" s="56">
        <f t="shared" si="7"/>
        <v>5.56387889990493</v>
      </c>
      <c r="Q34" s="56">
        <f t="shared" si="8"/>
        <v>8.2112004261766351</v>
      </c>
      <c r="R34" s="56">
        <f t="shared" si="9"/>
        <v>6.2457424594888566</v>
      </c>
      <c r="S34" s="56">
        <f t="shared" si="10"/>
        <v>7.2764034655447132</v>
      </c>
      <c r="T34" s="56">
        <f t="shared" si="11"/>
        <v>5.9258375461425938</v>
      </c>
    </row>
    <row r="35" spans="1:20" ht="9.1999999999999993" customHeight="1" x14ac:dyDescent="0.15">
      <c r="A35" s="170" t="s">
        <v>77</v>
      </c>
      <c r="B35" s="221">
        <f t="shared" ref="B35:J35" si="18">(B16/B$24)*100</f>
        <v>9.9706736693542641</v>
      </c>
      <c r="C35" s="221">
        <f t="shared" si="18"/>
        <v>12.778671631163677</v>
      </c>
      <c r="D35" s="221">
        <f t="shared" si="18"/>
        <v>7.1479950948191959</v>
      </c>
      <c r="E35" s="221" t="e">
        <f t="shared" si="18"/>
        <v>#DIV/0!</v>
      </c>
      <c r="F35" s="221">
        <f t="shared" si="18"/>
        <v>11.5388189998414</v>
      </c>
      <c r="G35" s="221">
        <f t="shared" si="18"/>
        <v>9.9330659024599139</v>
      </c>
      <c r="H35" s="221">
        <f t="shared" si="18"/>
        <v>11.216065268539339</v>
      </c>
      <c r="I35" s="221">
        <f t="shared" si="18"/>
        <v>11.076133037106048</v>
      </c>
      <c r="J35" s="221">
        <f t="shared" si="18"/>
        <v>11.091107305316347</v>
      </c>
      <c r="K35" s="167"/>
      <c r="M35" s="56">
        <f t="shared" si="2"/>
        <v>10.055884474075082</v>
      </c>
      <c r="N35" s="56">
        <f t="shared" si="5"/>
        <v>12.807522307293112</v>
      </c>
      <c r="O35" s="56">
        <f t="shared" si="6"/>
        <v>7.4223898488860351</v>
      </c>
      <c r="P35" s="56">
        <f t="shared" si="7"/>
        <v>11.705146079471834</v>
      </c>
      <c r="Q35" s="56">
        <f t="shared" si="8"/>
        <v>9.9998332872696398</v>
      </c>
      <c r="R35" s="56">
        <f t="shared" si="9"/>
        <v>11.125771404526178</v>
      </c>
      <c r="S35" s="56">
        <f t="shared" si="10"/>
        <v>11.435553295210688</v>
      </c>
      <c r="T35" s="56">
        <f t="shared" si="11"/>
        <v>11.231629438527552</v>
      </c>
    </row>
    <row r="36" spans="1:20" ht="18.600000000000001" customHeight="1" x14ac:dyDescent="0.15">
      <c r="A36" s="170" t="s">
        <v>105</v>
      </c>
      <c r="B36" s="221">
        <f t="shared" ref="B36:J36" si="19">(B17/B$24)*100</f>
        <v>12.334449987309625</v>
      </c>
      <c r="C36" s="221">
        <f t="shared" si="19"/>
        <v>16.977879295130009</v>
      </c>
      <c r="D36" s="221">
        <f t="shared" si="19"/>
        <v>7.6667441706333914</v>
      </c>
      <c r="E36" s="221" t="e">
        <f t="shared" si="19"/>
        <v>#DIV/0!</v>
      </c>
      <c r="F36" s="221">
        <f t="shared" si="19"/>
        <v>13.896139431643869</v>
      </c>
      <c r="G36" s="221">
        <f t="shared" si="19"/>
        <v>15.122550638574781</v>
      </c>
      <c r="H36" s="221">
        <f t="shared" si="19"/>
        <v>10.98334871603474</v>
      </c>
      <c r="I36" s="221">
        <f t="shared" si="19"/>
        <v>14.299862720143301</v>
      </c>
      <c r="J36" s="221">
        <f t="shared" si="19"/>
        <v>13.670277337395619</v>
      </c>
      <c r="K36" s="167"/>
      <c r="M36" s="56">
        <f t="shared" si="2"/>
        <v>12.41135859802718</v>
      </c>
      <c r="N36" s="56">
        <f t="shared" si="5"/>
        <v>17.394241684517169</v>
      </c>
      <c r="O36" s="56">
        <f t="shared" si="6"/>
        <v>7.6424185624592678</v>
      </c>
      <c r="P36" s="56">
        <f t="shared" si="7"/>
        <v>14.118060048817508</v>
      </c>
      <c r="Q36" s="56">
        <f t="shared" si="8"/>
        <v>15.421606758296608</v>
      </c>
      <c r="R36" s="56">
        <f t="shared" si="9"/>
        <v>11.563633146604573</v>
      </c>
      <c r="S36" s="56">
        <f t="shared" si="10"/>
        <v>14.004761007998539</v>
      </c>
      <c r="T36" s="56">
        <f t="shared" si="11"/>
        <v>13.890575892583632</v>
      </c>
    </row>
    <row r="37" spans="1:20" ht="18.600000000000001" customHeight="1" x14ac:dyDescent="0.15">
      <c r="A37" s="170" t="s">
        <v>151</v>
      </c>
      <c r="B37" s="221">
        <f t="shared" ref="B37:J37" si="20">(B18/B$24)*100</f>
        <v>2.6892153612788969</v>
      </c>
      <c r="C37" s="221">
        <f t="shared" si="20"/>
        <v>0.86078081062071143</v>
      </c>
      <c r="D37" s="221">
        <f t="shared" si="20"/>
        <v>4.5272092278260194</v>
      </c>
      <c r="E37" s="221" t="e">
        <f t="shared" si="20"/>
        <v>#DIV/0!</v>
      </c>
      <c r="F37" s="221">
        <f t="shared" si="20"/>
        <v>0.59036524071852192</v>
      </c>
      <c r="G37" s="221">
        <f t="shared" si="20"/>
        <v>0.34024098198738356</v>
      </c>
      <c r="H37" s="221">
        <f t="shared" si="20"/>
        <v>0.27358043791076198</v>
      </c>
      <c r="I37" s="221">
        <f t="shared" si="20"/>
        <v>0.70639840701086065</v>
      </c>
      <c r="J37" s="221">
        <f t="shared" si="20"/>
        <v>0.86400698765357731</v>
      </c>
      <c r="K37" s="167"/>
      <c r="M37" s="56">
        <f t="shared" si="2"/>
        <v>2.6647323987045319</v>
      </c>
      <c r="N37" s="56">
        <f t="shared" si="5"/>
        <v>0.81960021182134168</v>
      </c>
      <c r="O37" s="56">
        <f t="shared" si="6"/>
        <v>4.4306427369983776</v>
      </c>
      <c r="P37" s="56">
        <f t="shared" si="7"/>
        <v>0.55810445927456398</v>
      </c>
      <c r="Q37" s="56">
        <f t="shared" si="8"/>
        <v>0.36143889900063081</v>
      </c>
      <c r="R37" s="56">
        <f t="shared" si="9"/>
        <v>0.24898176303859376</v>
      </c>
      <c r="S37" s="56">
        <f t="shared" si="10"/>
        <v>0.71572993289256603</v>
      </c>
      <c r="T37" s="56">
        <f t="shared" si="11"/>
        <v>0.83501866171367922</v>
      </c>
    </row>
    <row r="38" spans="1:20" ht="9.1999999999999993" customHeight="1" x14ac:dyDescent="0.15">
      <c r="A38" s="170" t="s">
        <v>139</v>
      </c>
      <c r="B38" s="221">
        <f t="shared" ref="B38:J38" si="21">(B19/B$24)*100</f>
        <v>9.1068992157670969</v>
      </c>
      <c r="C38" s="221">
        <f t="shared" si="21"/>
        <v>5.4637028927631093</v>
      </c>
      <c r="D38" s="221">
        <f t="shared" si="21"/>
        <v>12.76914268731926</v>
      </c>
      <c r="E38" s="221" t="e">
        <f t="shared" si="21"/>
        <v>#DIV/0!</v>
      </c>
      <c r="F38" s="221">
        <f t="shared" si="21"/>
        <v>5.1843716164457359</v>
      </c>
      <c r="G38" s="221">
        <f t="shared" si="21"/>
        <v>3.3210848465723681</v>
      </c>
      <c r="H38" s="221">
        <f t="shared" si="21"/>
        <v>1.4497631759664846</v>
      </c>
      <c r="I38" s="221">
        <f t="shared" si="21"/>
        <v>5.2413275769671497</v>
      </c>
      <c r="J38" s="221">
        <f t="shared" si="21"/>
        <v>5.3770608312601347</v>
      </c>
      <c r="K38" s="167"/>
      <c r="M38" s="56">
        <f t="shared" si="2"/>
        <v>9.6201521745890943</v>
      </c>
      <c r="N38" s="56">
        <f t="shared" si="5"/>
        <v>5.6785910171247487</v>
      </c>
      <c r="O38" s="56">
        <f t="shared" si="6"/>
        <v>13.392480057905342</v>
      </c>
      <c r="P38" s="56">
        <f t="shared" si="7"/>
        <v>5.3935632335190746</v>
      </c>
      <c r="Q38" s="56">
        <f t="shared" si="8"/>
        <v>3.4896061737096309</v>
      </c>
      <c r="R38" s="56">
        <f t="shared" si="9"/>
        <v>1.4186357496163535</v>
      </c>
      <c r="S38" s="56">
        <f t="shared" si="10"/>
        <v>5.527144624357371</v>
      </c>
      <c r="T38" s="56">
        <f t="shared" si="11"/>
        <v>5.6098378949112115</v>
      </c>
    </row>
    <row r="39" spans="1:20" ht="18.600000000000001" customHeight="1" x14ac:dyDescent="0.15">
      <c r="A39" s="170" t="s">
        <v>152</v>
      </c>
      <c r="B39" s="221">
        <f t="shared" ref="B39:J39" si="22">(B20/B$24)*100</f>
        <v>11.555270787895394</v>
      </c>
      <c r="C39" s="221">
        <f t="shared" si="22"/>
        <v>8.6588853279182185</v>
      </c>
      <c r="D39" s="221">
        <f t="shared" si="22"/>
        <v>14.466798963009991</v>
      </c>
      <c r="E39" s="221" t="e">
        <f t="shared" si="22"/>
        <v>#DIV/0!</v>
      </c>
      <c r="F39" s="221">
        <f t="shared" si="22"/>
        <v>8.8957632813330534</v>
      </c>
      <c r="G39" s="221">
        <f t="shared" si="22"/>
        <v>8.6261096021507253</v>
      </c>
      <c r="H39" s="221">
        <f t="shared" si="22"/>
        <v>8.2619427230645268</v>
      </c>
      <c r="I39" s="221">
        <f t="shared" si="22"/>
        <v>7.9788716712526728</v>
      </c>
      <c r="J39" s="221">
        <f t="shared" si="22"/>
        <v>9.2105759752866394</v>
      </c>
      <c r="K39" s="167"/>
      <c r="M39" s="56">
        <f t="shared" si="2"/>
        <v>11.569333769697472</v>
      </c>
      <c r="N39" s="56">
        <f t="shared" si="5"/>
        <v>8.5850629615848586</v>
      </c>
      <c r="O39" s="56">
        <f t="shared" si="6"/>
        <v>14.425473134550588</v>
      </c>
      <c r="P39" s="56">
        <f t="shared" si="7"/>
        <v>8.9119158284004634</v>
      </c>
      <c r="Q39" s="56">
        <f t="shared" si="8"/>
        <v>8.8069063337111047</v>
      </c>
      <c r="R39" s="56">
        <f t="shared" si="9"/>
        <v>8.2400918256356395</v>
      </c>
      <c r="S39" s="56">
        <f t="shared" si="10"/>
        <v>7.8537687178544564</v>
      </c>
      <c r="T39" s="56">
        <f t="shared" si="11"/>
        <v>9.2336879375043743</v>
      </c>
    </row>
    <row r="40" spans="1:20" ht="18.600000000000001" customHeight="1" x14ac:dyDescent="0.15">
      <c r="A40" s="170" t="s">
        <v>108</v>
      </c>
      <c r="B40" s="221">
        <f t="shared" ref="B40:J40" si="23">(B21/B$24)*100</f>
        <v>8.1179007619618488</v>
      </c>
      <c r="C40" s="221">
        <f t="shared" si="23"/>
        <v>7.123196265650658</v>
      </c>
      <c r="D40" s="221">
        <f t="shared" si="23"/>
        <v>9.1178057148564946</v>
      </c>
      <c r="E40" s="221" t="e">
        <f t="shared" si="23"/>
        <v>#DIV/0!</v>
      </c>
      <c r="F40" s="221">
        <f t="shared" si="23"/>
        <v>5.6303156924729896</v>
      </c>
      <c r="G40" s="221">
        <f t="shared" si="23"/>
        <v>9.0777604698772034</v>
      </c>
      <c r="H40" s="221">
        <f t="shared" si="23"/>
        <v>3.380823214683379</v>
      </c>
      <c r="I40" s="221">
        <f t="shared" si="23"/>
        <v>6.3570517599117453</v>
      </c>
      <c r="J40" s="221">
        <f t="shared" si="23"/>
        <v>6.308923734565858</v>
      </c>
      <c r="K40" s="167"/>
      <c r="M40" s="56">
        <f t="shared" si="2"/>
        <v>7.9992432735010972</v>
      </c>
      <c r="N40" s="56">
        <f t="shared" si="5"/>
        <v>6.960723341871546</v>
      </c>
      <c r="O40" s="56">
        <f t="shared" si="6"/>
        <v>8.9931737337825002</v>
      </c>
      <c r="P40" s="56">
        <f t="shared" si="7"/>
        <v>5.6202717898905412</v>
      </c>
      <c r="Q40" s="56">
        <f t="shared" si="8"/>
        <v>9.160959526281264</v>
      </c>
      <c r="R40" s="56">
        <f t="shared" si="9"/>
        <v>3.2352884465974272</v>
      </c>
      <c r="S40" s="56">
        <f t="shared" si="10"/>
        <v>6.3635348736506057</v>
      </c>
      <c r="T40" s="56">
        <f t="shared" si="11"/>
        <v>6.2810914056234983</v>
      </c>
    </row>
    <row r="41" spans="1:20" ht="9.1999999999999993" customHeight="1" x14ac:dyDescent="0.15">
      <c r="A41" s="170" t="s">
        <v>80</v>
      </c>
      <c r="B41" s="221">
        <f t="shared" ref="B41:J41" si="24">(B22/B$24)*100</f>
        <v>0.25924854232653383</v>
      </c>
      <c r="C41" s="221">
        <f t="shared" si="24"/>
        <v>0.45035045632258447</v>
      </c>
      <c r="D41" s="221">
        <f t="shared" si="24"/>
        <v>6.7147520343702388E-2</v>
      </c>
      <c r="E41" s="221" t="e">
        <f t="shared" si="24"/>
        <v>#DIV/0!</v>
      </c>
      <c r="F41" s="221">
        <f t="shared" si="24"/>
        <v>0.35495516576060349</v>
      </c>
      <c r="G41" s="221">
        <f t="shared" si="24"/>
        <v>0.36444658306163324</v>
      </c>
      <c r="H41" s="221">
        <f t="shared" si="24"/>
        <v>0.21465473735767301</v>
      </c>
      <c r="I41" s="221">
        <f t="shared" si="24"/>
        <v>0.52747410180243492</v>
      </c>
      <c r="J41" s="221">
        <f t="shared" si="24"/>
        <v>0.33902409255731714</v>
      </c>
      <c r="K41" s="167"/>
      <c r="M41" s="56">
        <f t="shared" si="2"/>
        <v>0.32301188993553753</v>
      </c>
      <c r="N41" s="56">
        <f t="shared" si="5"/>
        <v>0.55946422373118221</v>
      </c>
      <c r="O41" s="56">
        <f t="shared" si="6"/>
        <v>9.6711777817949568E-2</v>
      </c>
      <c r="P41" s="56">
        <f t="shared" si="7"/>
        <v>0.36508824080803398</v>
      </c>
      <c r="Q41" s="56">
        <f t="shared" si="8"/>
        <v>0.41880517698598674</v>
      </c>
      <c r="R41" s="56">
        <f t="shared" si="9"/>
        <v>0.24329937130743781</v>
      </c>
      <c r="S41" s="56">
        <f t="shared" si="10"/>
        <v>0.64288267644879771</v>
      </c>
      <c r="T41" s="56">
        <f t="shared" si="11"/>
        <v>0.36591995705615815</v>
      </c>
    </row>
    <row r="42" spans="1:20" ht="18.600000000000001" customHeight="1" thickBot="1" x14ac:dyDescent="0.2">
      <c r="A42" s="169" t="s">
        <v>72</v>
      </c>
      <c r="B42" s="222">
        <f t="shared" ref="B42:J42" si="25">(B23/B$24)*100</f>
        <v>2.2811685164758924</v>
      </c>
      <c r="C42" s="222">
        <f t="shared" si="25"/>
        <v>2.7939810769472961</v>
      </c>
      <c r="D42" s="222">
        <f t="shared" si="25"/>
        <v>1.7656748990010553</v>
      </c>
      <c r="E42" s="222" t="e">
        <f t="shared" si="25"/>
        <v>#DIV/0!</v>
      </c>
      <c r="F42" s="222">
        <f t="shared" si="25"/>
        <v>0.90270565946302517</v>
      </c>
      <c r="G42" s="222">
        <f t="shared" si="25"/>
        <v>3.1652241608862473</v>
      </c>
      <c r="H42" s="222">
        <f t="shared" si="25"/>
        <v>1.4960777996868102</v>
      </c>
      <c r="I42" s="222">
        <f t="shared" si="25"/>
        <v>2.5704991349656088</v>
      </c>
      <c r="J42" s="222">
        <f t="shared" si="25"/>
        <v>1.4403550116268553</v>
      </c>
      <c r="K42" s="167"/>
      <c r="M42" s="56">
        <f t="shared" si="2"/>
        <v>2.04831128559095</v>
      </c>
      <c r="N42" s="56">
        <f t="shared" si="5"/>
        <v>2.476969728398557</v>
      </c>
      <c r="O42" s="56">
        <f t="shared" si="6"/>
        <v>1.6380575481448663</v>
      </c>
      <c r="P42" s="56">
        <f t="shared" si="7"/>
        <v>0.82447253394395781</v>
      </c>
      <c r="Q42" s="56">
        <f t="shared" si="8"/>
        <v>2.9021599082861496</v>
      </c>
      <c r="R42" s="56">
        <f t="shared" si="9"/>
        <v>1.4692101702335678</v>
      </c>
      <c r="S42" s="56">
        <f t="shared" si="10"/>
        <v>2.0863860205438285</v>
      </c>
      <c r="T42" s="56">
        <f t="shared" si="11"/>
        <v>1.3052215274291645</v>
      </c>
    </row>
    <row r="43" spans="1:20" ht="9" customHeight="1" x14ac:dyDescent="0.15">
      <c r="A43" s="166" t="s">
        <v>0</v>
      </c>
      <c r="B43" s="223">
        <v>100</v>
      </c>
      <c r="C43" s="223">
        <v>100</v>
      </c>
      <c r="D43" s="223">
        <v>100</v>
      </c>
      <c r="E43" s="223"/>
      <c r="F43" s="223">
        <v>100</v>
      </c>
      <c r="G43" s="223">
        <v>100</v>
      </c>
      <c r="H43" s="223">
        <v>100</v>
      </c>
      <c r="I43" s="223">
        <v>100</v>
      </c>
      <c r="J43" s="223">
        <v>100</v>
      </c>
      <c r="K43" s="167"/>
      <c r="M43" s="56">
        <f>SUM(M27:M42)</f>
        <v>100</v>
      </c>
      <c r="N43" s="56">
        <f t="shared" ref="N43:T43" si="26">SUM(N27:N42)</f>
        <v>99.999999999999986</v>
      </c>
      <c r="O43" s="56">
        <f t="shared" si="26"/>
        <v>100</v>
      </c>
      <c r="P43" s="56">
        <f t="shared" si="26"/>
        <v>100</v>
      </c>
      <c r="Q43" s="56">
        <f t="shared" si="26"/>
        <v>99.999999999999986</v>
      </c>
      <c r="R43" s="56">
        <f t="shared" si="26"/>
        <v>100.00000000000003</v>
      </c>
      <c r="S43" s="56">
        <f t="shared" si="26"/>
        <v>100</v>
      </c>
      <c r="T43" s="56">
        <f t="shared" si="26"/>
        <v>100</v>
      </c>
    </row>
    <row r="44" spans="1:20" ht="10.5" customHeight="1" x14ac:dyDescent="0.15">
      <c r="A44" s="473" t="s">
        <v>352</v>
      </c>
      <c r="B44" s="474"/>
      <c r="C44" s="474"/>
      <c r="D44" s="474"/>
      <c r="E44" s="474"/>
      <c r="F44" s="474"/>
      <c r="G44" s="474"/>
      <c r="H44" s="474"/>
      <c r="I44" s="474"/>
      <c r="J44" s="474"/>
    </row>
    <row r="45" spans="1:20" ht="18" customHeight="1" x14ac:dyDescent="0.15">
      <c r="A45" s="431" t="s">
        <v>250</v>
      </c>
      <c r="B45" s="431"/>
      <c r="C45" s="431"/>
      <c r="D45" s="431"/>
      <c r="E45" s="431"/>
      <c r="F45" s="431"/>
      <c r="G45" s="56"/>
      <c r="H45" s="56"/>
      <c r="I45" s="56"/>
      <c r="J45" s="56"/>
    </row>
    <row r="46" spans="1:20" x14ac:dyDescent="0.15">
      <c r="B46" s="56"/>
      <c r="C46" s="56"/>
      <c r="D46" s="56"/>
      <c r="E46" s="56"/>
      <c r="F46" s="56"/>
      <c r="G46" s="56"/>
      <c r="H46" s="56"/>
      <c r="I46" s="56"/>
      <c r="J46" s="56"/>
    </row>
    <row r="47" spans="1:20" s="57" customFormat="1" ht="12" customHeight="1" x14ac:dyDescent="0.15">
      <c r="I47" s="27"/>
    </row>
    <row r="48" spans="1:20" s="57" customFormat="1" ht="12" customHeight="1" x14ac:dyDescent="0.15">
      <c r="I48" s="27"/>
    </row>
    <row r="49" spans="9:9" s="57" customFormat="1" ht="12" customHeight="1" x14ac:dyDescent="0.15">
      <c r="I49" s="27"/>
    </row>
    <row r="50" spans="9:9" s="57" customFormat="1" ht="12" customHeight="1" x14ac:dyDescent="0.15">
      <c r="I50" s="27"/>
    </row>
    <row r="51" spans="9:9" s="57" customFormat="1" ht="12" customHeight="1" x14ac:dyDescent="0.15">
      <c r="I51" s="27"/>
    </row>
    <row r="52" spans="9:9" s="57" customFormat="1" ht="12" customHeight="1" x14ac:dyDescent="0.15">
      <c r="I52" s="27"/>
    </row>
    <row r="53" spans="9:9" s="57" customFormat="1" ht="12" customHeight="1" x14ac:dyDescent="0.15">
      <c r="I53" s="27"/>
    </row>
    <row r="54" spans="9:9" s="57" customFormat="1" ht="12" customHeight="1" x14ac:dyDescent="0.15">
      <c r="I54" s="27"/>
    </row>
    <row r="55" spans="9:9" s="57" customFormat="1" ht="12" customHeight="1" x14ac:dyDescent="0.15">
      <c r="I55" s="27"/>
    </row>
    <row r="56" spans="9:9" s="57" customFormat="1" ht="12" customHeight="1" x14ac:dyDescent="0.15">
      <c r="I56" s="27"/>
    </row>
    <row r="57" spans="9:9" s="57" customFormat="1" ht="12" customHeight="1" x14ac:dyDescent="0.15">
      <c r="I57" s="27"/>
    </row>
    <row r="58" spans="9:9" s="57" customFormat="1" ht="12" customHeight="1" x14ac:dyDescent="0.15">
      <c r="I58" s="27"/>
    </row>
    <row r="59" spans="9:9" s="57" customFormat="1" ht="12" customHeight="1" x14ac:dyDescent="0.15">
      <c r="I59" s="27"/>
    </row>
    <row r="60" spans="9:9" s="57" customFormat="1" ht="12" customHeight="1" x14ac:dyDescent="0.15">
      <c r="I60" s="27"/>
    </row>
    <row r="61" spans="9:9" s="57" customFormat="1" ht="12" customHeight="1" x14ac:dyDescent="0.15">
      <c r="I61" s="27"/>
    </row>
    <row r="62" spans="9:9" s="57" customFormat="1" ht="12" customHeight="1" x14ac:dyDescent="0.15">
      <c r="I62" s="27"/>
    </row>
    <row r="63" spans="9:9" s="57" customFormat="1" ht="12" customHeight="1" x14ac:dyDescent="0.15">
      <c r="I63" s="27"/>
    </row>
    <row r="64" spans="9:9" s="57" customFormat="1" ht="12" customHeight="1" x14ac:dyDescent="0.15">
      <c r="I64" s="27"/>
    </row>
    <row r="65" spans="9:9" s="57" customFormat="1" ht="12" customHeight="1" x14ac:dyDescent="0.15">
      <c r="I65" s="27"/>
    </row>
    <row r="66" spans="9:9" s="57" customFormat="1" ht="12" customHeight="1" x14ac:dyDescent="0.15">
      <c r="I66" s="27"/>
    </row>
    <row r="67" spans="9:9" s="57" customFormat="1" ht="12" customHeight="1" x14ac:dyDescent="0.15">
      <c r="I67" s="27"/>
    </row>
    <row r="68" spans="9:9" s="57" customFormat="1" ht="12" customHeight="1" x14ac:dyDescent="0.15">
      <c r="I68" s="27"/>
    </row>
    <row r="69" spans="9:9" s="57" customFormat="1" ht="12" customHeight="1" x14ac:dyDescent="0.15">
      <c r="I69" s="27"/>
    </row>
    <row r="70" spans="9:9" s="57" customFormat="1" ht="12" customHeight="1" x14ac:dyDescent="0.15">
      <c r="I70" s="27"/>
    </row>
    <row r="71" spans="9:9" s="57" customFormat="1" ht="12" customHeight="1" x14ac:dyDescent="0.15">
      <c r="I71" s="27"/>
    </row>
    <row r="72" spans="9:9" s="57" customFormat="1" ht="12" customHeight="1" x14ac:dyDescent="0.15">
      <c r="I72" s="27"/>
    </row>
    <row r="73" spans="9:9" s="57" customFormat="1" ht="12" customHeight="1" x14ac:dyDescent="0.15">
      <c r="I73" s="27"/>
    </row>
    <row r="74" spans="9:9" s="57" customFormat="1" ht="12" customHeight="1" x14ac:dyDescent="0.15">
      <c r="I74" s="27"/>
    </row>
    <row r="75" spans="9:9" s="57" customFormat="1" ht="12" customHeight="1" x14ac:dyDescent="0.15">
      <c r="I75" s="27"/>
    </row>
    <row r="76" spans="9:9" s="57" customFormat="1" ht="12" customHeight="1" x14ac:dyDescent="0.15">
      <c r="I76" s="27"/>
    </row>
  </sheetData>
  <mergeCells count="12">
    <mergeCell ref="A1:J1"/>
    <mergeCell ref="A2:J2"/>
    <mergeCell ref="A3:J3"/>
    <mergeCell ref="F6:I6"/>
    <mergeCell ref="J6:J7"/>
    <mergeCell ref="A25:J25"/>
    <mergeCell ref="A26:J26"/>
    <mergeCell ref="A45:F45"/>
    <mergeCell ref="A44:J44"/>
    <mergeCell ref="A4:J4"/>
    <mergeCell ref="A5:J5"/>
    <mergeCell ref="B6:D6"/>
  </mergeCells>
  <phoneticPr fontId="3" type="noConversion"/>
  <pageMargins left="1.05" right="1.05" top="0.5" bottom="0.25" header="0" footer="0"/>
  <pageSetup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showGridLines="0" view="pageLayout" topLeftCell="C23" zoomScale="220" zoomScaleNormal="100" zoomScaleSheetLayoutView="100" zoomScalePageLayoutView="220" workbookViewId="0">
      <selection activeCell="I60" sqref="I60"/>
    </sheetView>
  </sheetViews>
  <sheetFormatPr defaultRowHeight="8.25" x14ac:dyDescent="0.15"/>
  <cols>
    <col min="1" max="1" width="16.85546875" style="162" customWidth="1"/>
    <col min="2" max="4" width="8.28515625" style="162" customWidth="1"/>
    <col min="5" max="5" width="0.7109375" style="201" customWidth="1"/>
    <col min="6" max="8" width="8.28515625" style="162" customWidth="1"/>
    <col min="9" max="9" width="8.28515625" style="49" customWidth="1"/>
    <col min="10" max="10" width="7.7109375" style="162" customWidth="1"/>
    <col min="11" max="11" width="14.7109375" style="162" bestFit="1" customWidth="1"/>
    <col min="12" max="16384" width="9.140625" style="162"/>
  </cols>
  <sheetData>
    <row r="1" spans="1:29" ht="9.75" customHeight="1" x14ac:dyDescent="0.15">
      <c r="A1" s="457" t="s">
        <v>317</v>
      </c>
      <c r="B1" s="457"/>
      <c r="C1" s="457"/>
      <c r="D1" s="457"/>
      <c r="E1" s="457"/>
      <c r="F1" s="457"/>
      <c r="G1" s="457"/>
      <c r="H1" s="457"/>
      <c r="I1" s="457"/>
      <c r="J1" s="457"/>
    </row>
    <row r="2" spans="1:29" ht="12.75" customHeight="1" x14ac:dyDescent="0.15">
      <c r="A2" s="432" t="s">
        <v>338</v>
      </c>
      <c r="B2" s="432"/>
      <c r="C2" s="432"/>
      <c r="D2" s="432"/>
      <c r="E2" s="432"/>
      <c r="F2" s="432"/>
      <c r="G2" s="432"/>
      <c r="H2" s="432"/>
      <c r="I2" s="432"/>
      <c r="J2" s="432"/>
    </row>
    <row r="3" spans="1:29" ht="18" customHeight="1" x14ac:dyDescent="0.15">
      <c r="A3" s="445" t="s">
        <v>405</v>
      </c>
      <c r="B3" s="445"/>
      <c r="C3" s="445"/>
      <c r="D3" s="445"/>
      <c r="E3" s="445"/>
      <c r="F3" s="445"/>
      <c r="G3" s="445"/>
      <c r="H3" s="445"/>
      <c r="I3" s="445"/>
      <c r="J3" s="445"/>
    </row>
    <row r="4" spans="1:29" ht="7.5" customHeight="1" x14ac:dyDescent="0.15">
      <c r="A4" s="446"/>
      <c r="B4" s="513"/>
      <c r="C4" s="513"/>
      <c r="D4" s="513"/>
      <c r="E4" s="513"/>
      <c r="F4" s="513"/>
      <c r="G4" s="513"/>
      <c r="H4" s="513"/>
      <c r="I4" s="513"/>
      <c r="J4" s="513"/>
    </row>
    <row r="5" spans="1:29" ht="18" customHeight="1" x14ac:dyDescent="0.15">
      <c r="A5" s="467" t="s">
        <v>404</v>
      </c>
      <c r="B5" s="468"/>
      <c r="C5" s="468"/>
      <c r="D5" s="468"/>
      <c r="E5" s="468"/>
      <c r="F5" s="468"/>
      <c r="G5" s="468"/>
      <c r="H5" s="468"/>
      <c r="I5" s="468"/>
      <c r="J5" s="468"/>
    </row>
    <row r="6" spans="1:29" ht="9.1999999999999993" customHeight="1" x14ac:dyDescent="0.15">
      <c r="A6" s="163"/>
      <c r="B6" s="487" t="s">
        <v>256</v>
      </c>
      <c r="C6" s="487"/>
      <c r="D6" s="487"/>
      <c r="E6" s="17"/>
      <c r="F6" s="487" t="s">
        <v>313</v>
      </c>
      <c r="G6" s="487"/>
      <c r="H6" s="487"/>
      <c r="I6" s="487"/>
      <c r="J6" s="514" t="s">
        <v>255</v>
      </c>
    </row>
    <row r="7" spans="1:29" ht="9.1999999999999993" customHeight="1" x14ac:dyDescent="0.15">
      <c r="A7" s="162" t="s">
        <v>75</v>
      </c>
      <c r="B7" s="53" t="s">
        <v>0</v>
      </c>
      <c r="C7" s="17" t="s">
        <v>86</v>
      </c>
      <c r="D7" s="17" t="s">
        <v>87</v>
      </c>
      <c r="E7" s="17"/>
      <c r="F7" s="17" t="s">
        <v>63</v>
      </c>
      <c r="G7" s="17" t="s">
        <v>64</v>
      </c>
      <c r="H7" s="17" t="s">
        <v>65</v>
      </c>
      <c r="I7" s="182" t="s">
        <v>66</v>
      </c>
      <c r="J7" s="514"/>
      <c r="K7" s="164"/>
    </row>
    <row r="8" spans="1:29" ht="9.1999999999999993" customHeight="1" x14ac:dyDescent="0.15">
      <c r="A8" s="168" t="s">
        <v>76</v>
      </c>
      <c r="B8" s="171">
        <v>1329163</v>
      </c>
      <c r="C8" s="171">
        <v>803902</v>
      </c>
      <c r="D8" s="171">
        <v>525261</v>
      </c>
      <c r="F8" s="171">
        <v>12225448</v>
      </c>
      <c r="G8" s="171">
        <v>1109646</v>
      </c>
      <c r="H8" s="175">
        <v>767632</v>
      </c>
      <c r="I8" s="175">
        <v>304381</v>
      </c>
      <c r="J8" s="171">
        <v>15736270</v>
      </c>
      <c r="M8" s="165">
        <v>1911493</v>
      </c>
      <c r="N8" s="165">
        <v>1188577</v>
      </c>
      <c r="O8" s="165">
        <v>722916</v>
      </c>
      <c r="P8" s="165">
        <v>18077298</v>
      </c>
      <c r="Q8" s="165">
        <v>1825425</v>
      </c>
      <c r="R8" s="165">
        <v>1315490</v>
      </c>
      <c r="S8" s="165">
        <v>473166</v>
      </c>
      <c r="T8" s="165">
        <v>23602872</v>
      </c>
      <c r="V8" s="165">
        <v>27011080</v>
      </c>
      <c r="W8" s="165">
        <v>13209245</v>
      </c>
      <c r="X8" s="165">
        <v>13801835</v>
      </c>
      <c r="Y8" s="165">
        <v>121900119</v>
      </c>
      <c r="Z8" s="165">
        <v>21054181</v>
      </c>
      <c r="AA8" s="165">
        <v>8816710</v>
      </c>
      <c r="AB8" s="165">
        <v>4433935</v>
      </c>
      <c r="AC8" s="165">
        <v>183216025</v>
      </c>
    </row>
    <row r="9" spans="1:29" ht="9.1999999999999993" customHeight="1" x14ac:dyDescent="0.15">
      <c r="A9" s="170" t="s">
        <v>100</v>
      </c>
      <c r="B9" s="172">
        <v>352195</v>
      </c>
      <c r="C9" s="172">
        <v>249469</v>
      </c>
      <c r="D9" s="172">
        <v>102726</v>
      </c>
      <c r="F9" s="172">
        <v>3066772</v>
      </c>
      <c r="G9" s="172">
        <v>389239</v>
      </c>
      <c r="H9" s="176">
        <v>235257</v>
      </c>
      <c r="I9" s="176">
        <v>93063</v>
      </c>
      <c r="J9" s="172">
        <v>4136526</v>
      </c>
      <c r="M9" s="165">
        <v>531322</v>
      </c>
      <c r="N9" s="165">
        <v>348150</v>
      </c>
      <c r="O9" s="165">
        <v>183172</v>
      </c>
      <c r="P9" s="165">
        <v>5957396</v>
      </c>
      <c r="Q9" s="165">
        <v>510341</v>
      </c>
      <c r="R9" s="165">
        <v>1161244</v>
      </c>
      <c r="S9" s="165">
        <v>188557</v>
      </c>
      <c r="T9" s="165">
        <v>8348860</v>
      </c>
      <c r="V9" s="165">
        <v>27011080</v>
      </c>
      <c r="W9" s="165">
        <v>13209245</v>
      </c>
      <c r="X9" s="165">
        <v>13801835</v>
      </c>
      <c r="Y9" s="165">
        <v>121900119</v>
      </c>
      <c r="Z9" s="165">
        <v>21054181</v>
      </c>
      <c r="AA9" s="165">
        <v>8816710</v>
      </c>
      <c r="AB9" s="165">
        <v>4433935</v>
      </c>
      <c r="AC9" s="165">
        <v>183216025</v>
      </c>
    </row>
    <row r="10" spans="1:29" ht="9.1999999999999993" customHeight="1" x14ac:dyDescent="0.15">
      <c r="A10" s="170" t="s">
        <v>79</v>
      </c>
      <c r="B10" s="172">
        <v>279710</v>
      </c>
      <c r="C10" s="172">
        <v>183027</v>
      </c>
      <c r="D10" s="172">
        <v>96683</v>
      </c>
      <c r="F10" s="172">
        <v>2798825</v>
      </c>
      <c r="G10" s="172">
        <v>319242</v>
      </c>
      <c r="H10" s="176">
        <v>322306</v>
      </c>
      <c r="I10" s="176">
        <v>66107</v>
      </c>
      <c r="J10" s="172">
        <v>3786190</v>
      </c>
      <c r="M10" s="165">
        <v>412823</v>
      </c>
      <c r="N10" s="165">
        <v>294669</v>
      </c>
      <c r="O10" s="165">
        <v>118154</v>
      </c>
      <c r="P10" s="165">
        <v>3410892</v>
      </c>
      <c r="Q10" s="165">
        <v>621761</v>
      </c>
      <c r="R10" s="165">
        <v>152684</v>
      </c>
      <c r="S10" s="165">
        <v>113741</v>
      </c>
      <c r="T10" s="165">
        <v>4711901</v>
      </c>
      <c r="V10" s="165">
        <v>27011080</v>
      </c>
      <c r="W10" s="165">
        <v>13209245</v>
      </c>
      <c r="X10" s="165">
        <v>13801835</v>
      </c>
      <c r="Y10" s="165">
        <v>121900119</v>
      </c>
      <c r="Z10" s="165">
        <v>21054181</v>
      </c>
      <c r="AA10" s="165">
        <v>8816710</v>
      </c>
      <c r="AB10" s="165">
        <v>4433935</v>
      </c>
      <c r="AC10" s="165">
        <v>183216025</v>
      </c>
    </row>
    <row r="11" spans="1:29" ht="9.1999999999999993" customHeight="1" x14ac:dyDescent="0.15">
      <c r="A11" s="170" t="s">
        <v>194</v>
      </c>
      <c r="B11" s="172">
        <v>249528</v>
      </c>
      <c r="C11" s="172">
        <v>173632</v>
      </c>
      <c r="D11" s="172">
        <v>75896</v>
      </c>
      <c r="F11" s="172">
        <v>2703110</v>
      </c>
      <c r="G11" s="172">
        <v>311184</v>
      </c>
      <c r="H11" s="176">
        <v>648525</v>
      </c>
      <c r="I11" s="176">
        <v>92213</v>
      </c>
      <c r="J11" s="172">
        <v>4004560</v>
      </c>
      <c r="M11" s="165">
        <v>1251240</v>
      </c>
      <c r="N11" s="165">
        <v>831179</v>
      </c>
      <c r="O11" s="165">
        <v>420061</v>
      </c>
      <c r="P11" s="165">
        <v>10825238</v>
      </c>
      <c r="Q11" s="165">
        <v>1245131</v>
      </c>
      <c r="R11" s="165">
        <v>633145</v>
      </c>
      <c r="S11" s="165">
        <v>323470</v>
      </c>
      <c r="T11" s="165">
        <v>14278224</v>
      </c>
      <c r="V11" s="165">
        <v>27011080</v>
      </c>
      <c r="W11" s="165">
        <v>13209245</v>
      </c>
      <c r="X11" s="165">
        <v>13801835</v>
      </c>
      <c r="Y11" s="165">
        <v>121900119</v>
      </c>
      <c r="Z11" s="165">
        <v>21054181</v>
      </c>
      <c r="AA11" s="165">
        <v>8816710</v>
      </c>
      <c r="AB11" s="165">
        <v>4433935</v>
      </c>
      <c r="AC11" s="165">
        <v>183216025</v>
      </c>
    </row>
    <row r="12" spans="1:29" ht="9.1999999999999993" customHeight="1" x14ac:dyDescent="0.15">
      <c r="A12" s="170" t="s">
        <v>101</v>
      </c>
      <c r="B12" s="172">
        <v>213105</v>
      </c>
      <c r="C12" s="172">
        <v>138430</v>
      </c>
      <c r="D12" s="172">
        <v>74675</v>
      </c>
      <c r="F12" s="172">
        <v>2235267</v>
      </c>
      <c r="G12" s="172">
        <v>145498</v>
      </c>
      <c r="H12" s="176">
        <v>314743</v>
      </c>
      <c r="I12" s="176">
        <v>55312</v>
      </c>
      <c r="J12" s="172">
        <v>2963925</v>
      </c>
      <c r="M12" s="165">
        <v>1214265</v>
      </c>
      <c r="N12" s="165">
        <v>787387</v>
      </c>
      <c r="O12" s="165">
        <v>426878</v>
      </c>
      <c r="P12" s="165">
        <v>8689777</v>
      </c>
      <c r="Q12" s="165">
        <v>1909886</v>
      </c>
      <c r="R12" s="165">
        <v>914606</v>
      </c>
      <c r="S12" s="165">
        <v>304484</v>
      </c>
      <c r="T12" s="165">
        <v>13033018</v>
      </c>
      <c r="V12" s="165">
        <v>27011080</v>
      </c>
      <c r="W12" s="165">
        <v>13209245</v>
      </c>
      <c r="X12" s="165">
        <v>13801835</v>
      </c>
      <c r="Y12" s="165">
        <v>121900119</v>
      </c>
      <c r="Z12" s="165">
        <v>21054181</v>
      </c>
      <c r="AA12" s="165">
        <v>8816710</v>
      </c>
      <c r="AB12" s="165">
        <v>4433935</v>
      </c>
      <c r="AC12" s="165">
        <v>183216025</v>
      </c>
    </row>
    <row r="13" spans="1:29" ht="9" customHeight="1" x14ac:dyDescent="0.15">
      <c r="A13" s="170" t="s">
        <v>153</v>
      </c>
      <c r="B13" s="172">
        <v>98017</v>
      </c>
      <c r="C13" s="172">
        <v>61955</v>
      </c>
      <c r="D13" s="172">
        <v>36062</v>
      </c>
      <c r="F13" s="172">
        <v>1055645</v>
      </c>
      <c r="G13" s="172">
        <v>81953</v>
      </c>
      <c r="H13" s="176">
        <v>194337</v>
      </c>
      <c r="I13" s="176">
        <v>33806</v>
      </c>
      <c r="J13" s="172">
        <v>1463758</v>
      </c>
      <c r="M13" s="165">
        <v>2427548</v>
      </c>
      <c r="N13" s="165">
        <v>961677</v>
      </c>
      <c r="O13" s="165">
        <v>1465871</v>
      </c>
      <c r="P13" s="165">
        <v>6509953</v>
      </c>
      <c r="Q13" s="165">
        <v>1369266</v>
      </c>
      <c r="R13" s="165">
        <v>582245</v>
      </c>
      <c r="S13" s="165">
        <v>346672</v>
      </c>
      <c r="T13" s="165">
        <v>11235684</v>
      </c>
      <c r="V13" s="165">
        <v>27011080</v>
      </c>
      <c r="W13" s="165">
        <v>13209245</v>
      </c>
      <c r="X13" s="165">
        <v>13801835</v>
      </c>
      <c r="Y13" s="165">
        <v>121900119</v>
      </c>
      <c r="Z13" s="165">
        <v>21054181</v>
      </c>
      <c r="AA13" s="165">
        <v>8816710</v>
      </c>
      <c r="AB13" s="165">
        <v>4433935</v>
      </c>
      <c r="AC13" s="165">
        <v>183216025</v>
      </c>
    </row>
    <row r="14" spans="1:29" ht="9.1999999999999993" customHeight="1" x14ac:dyDescent="0.15">
      <c r="A14" s="170" t="s">
        <v>102</v>
      </c>
      <c r="B14" s="172">
        <v>281356</v>
      </c>
      <c r="C14" s="172">
        <v>196225</v>
      </c>
      <c r="D14" s="172">
        <v>85131</v>
      </c>
      <c r="F14" s="172">
        <v>1872829</v>
      </c>
      <c r="G14" s="172">
        <v>511136</v>
      </c>
      <c r="H14" s="176">
        <v>92463</v>
      </c>
      <c r="I14" s="176">
        <v>74738</v>
      </c>
      <c r="J14" s="172">
        <v>2832522</v>
      </c>
      <c r="M14" s="165">
        <v>2476652</v>
      </c>
      <c r="N14" s="165">
        <v>598113</v>
      </c>
      <c r="O14" s="165">
        <v>1878539</v>
      </c>
      <c r="P14" s="165">
        <v>3748751</v>
      </c>
      <c r="Q14" s="165">
        <v>1198299</v>
      </c>
      <c r="R14" s="165">
        <v>196401</v>
      </c>
      <c r="S14" s="165">
        <v>205002</v>
      </c>
      <c r="T14" s="165">
        <v>7825105</v>
      </c>
      <c r="V14" s="165">
        <v>27011080</v>
      </c>
      <c r="W14" s="165">
        <v>13209245</v>
      </c>
      <c r="X14" s="165">
        <v>13801835</v>
      </c>
      <c r="Y14" s="165">
        <v>121900119</v>
      </c>
      <c r="Z14" s="165">
        <v>21054181</v>
      </c>
      <c r="AA14" s="165">
        <v>8816710</v>
      </c>
      <c r="AB14" s="165">
        <v>4433935</v>
      </c>
      <c r="AC14" s="165">
        <v>183216025</v>
      </c>
    </row>
    <row r="15" spans="1:29" ht="9.1999999999999993" customHeight="1" x14ac:dyDescent="0.15">
      <c r="A15" s="170" t="s">
        <v>318</v>
      </c>
      <c r="B15" s="172">
        <v>136364</v>
      </c>
      <c r="C15" s="172">
        <v>105520</v>
      </c>
      <c r="D15" s="172">
        <v>30844</v>
      </c>
      <c r="F15" s="172">
        <v>1521233</v>
      </c>
      <c r="G15" s="172">
        <v>119874</v>
      </c>
      <c r="H15" s="176">
        <v>76597</v>
      </c>
      <c r="I15" s="176">
        <v>34386</v>
      </c>
      <c r="J15" s="172">
        <v>1888454</v>
      </c>
      <c r="M15" s="165">
        <v>1472608</v>
      </c>
      <c r="N15" s="165">
        <v>897135</v>
      </c>
      <c r="O15" s="165">
        <v>575473</v>
      </c>
      <c r="P15" s="165">
        <v>6782375</v>
      </c>
      <c r="Q15" s="165">
        <v>1728801</v>
      </c>
      <c r="R15" s="165">
        <v>550669</v>
      </c>
      <c r="S15" s="165">
        <v>322631</v>
      </c>
      <c r="T15" s="165">
        <v>10857084</v>
      </c>
      <c r="V15" s="165">
        <v>27011080</v>
      </c>
      <c r="W15" s="165">
        <v>13209245</v>
      </c>
      <c r="X15" s="165">
        <v>13801835</v>
      </c>
      <c r="Y15" s="165">
        <v>121900119</v>
      </c>
      <c r="Z15" s="165">
        <v>21054181</v>
      </c>
      <c r="AA15" s="165">
        <v>8816710</v>
      </c>
      <c r="AB15" s="165">
        <v>4433935</v>
      </c>
      <c r="AC15" s="165">
        <v>183216025</v>
      </c>
    </row>
    <row r="16" spans="1:29" ht="9.1999999999999993" customHeight="1" x14ac:dyDescent="0.15">
      <c r="A16" s="170" t="s">
        <v>154</v>
      </c>
      <c r="B16" s="172">
        <v>964481</v>
      </c>
      <c r="C16" s="172">
        <v>664242</v>
      </c>
      <c r="D16" s="172">
        <v>300239</v>
      </c>
      <c r="F16" s="172">
        <v>8081123</v>
      </c>
      <c r="G16" s="172">
        <v>1004198</v>
      </c>
      <c r="H16" s="176">
        <v>486209</v>
      </c>
      <c r="I16" s="176">
        <v>222365</v>
      </c>
      <c r="J16" s="172">
        <v>10758376</v>
      </c>
      <c r="M16" s="165">
        <v>2716203</v>
      </c>
      <c r="N16" s="165">
        <v>1691777</v>
      </c>
      <c r="O16" s="165">
        <v>1024426</v>
      </c>
      <c r="P16" s="165">
        <v>14268587</v>
      </c>
      <c r="Q16" s="165">
        <v>2105383</v>
      </c>
      <c r="R16" s="165">
        <v>980927</v>
      </c>
      <c r="S16" s="165">
        <v>507045</v>
      </c>
      <c r="T16" s="165">
        <v>20578145</v>
      </c>
      <c r="V16" s="165">
        <v>27011080</v>
      </c>
      <c r="W16" s="165">
        <v>13209245</v>
      </c>
      <c r="X16" s="165">
        <v>13801835</v>
      </c>
      <c r="Y16" s="165">
        <v>121900119</v>
      </c>
      <c r="Z16" s="165">
        <v>21054181</v>
      </c>
      <c r="AA16" s="165">
        <v>8816710</v>
      </c>
      <c r="AB16" s="165">
        <v>4433935</v>
      </c>
      <c r="AC16" s="165">
        <v>183216025</v>
      </c>
    </row>
    <row r="17" spans="1:29" ht="18.600000000000001" customHeight="1" x14ac:dyDescent="0.15">
      <c r="A17" s="170" t="s">
        <v>155</v>
      </c>
      <c r="B17" s="172">
        <v>332388</v>
      </c>
      <c r="C17" s="172">
        <v>210100</v>
      </c>
      <c r="D17" s="172">
        <v>122288</v>
      </c>
      <c r="F17" s="172">
        <v>2690913</v>
      </c>
      <c r="G17" s="172">
        <v>230705</v>
      </c>
      <c r="H17" s="176">
        <v>178310</v>
      </c>
      <c r="I17" s="176">
        <v>90054</v>
      </c>
      <c r="J17" s="172">
        <v>3522370</v>
      </c>
      <c r="M17" s="165">
        <v>3352442</v>
      </c>
      <c r="N17" s="165">
        <v>2297648</v>
      </c>
      <c r="O17" s="165">
        <v>1054794</v>
      </c>
      <c r="P17" s="165">
        <v>17209932</v>
      </c>
      <c r="Q17" s="165">
        <v>3246893</v>
      </c>
      <c r="R17" s="165">
        <v>1019532</v>
      </c>
      <c r="S17" s="165">
        <v>620962</v>
      </c>
      <c r="T17" s="165">
        <v>25449761</v>
      </c>
      <c r="V17" s="165">
        <v>27011080</v>
      </c>
      <c r="W17" s="165">
        <v>13209245</v>
      </c>
      <c r="X17" s="165">
        <v>13801835</v>
      </c>
      <c r="Y17" s="165">
        <v>121900119</v>
      </c>
      <c r="Z17" s="165">
        <v>21054181</v>
      </c>
      <c r="AA17" s="165">
        <v>8816710</v>
      </c>
      <c r="AB17" s="165">
        <v>4433935</v>
      </c>
      <c r="AC17" s="165">
        <v>183216025</v>
      </c>
    </row>
    <row r="18" spans="1:29" ht="18.600000000000001" customHeight="1" x14ac:dyDescent="0.15">
      <c r="A18" s="170" t="s">
        <v>156</v>
      </c>
      <c r="B18" s="172">
        <v>598307</v>
      </c>
      <c r="C18" s="172">
        <v>417213</v>
      </c>
      <c r="D18" s="172">
        <v>181094</v>
      </c>
      <c r="F18" s="172">
        <v>6512903</v>
      </c>
      <c r="G18" s="172">
        <v>901317</v>
      </c>
      <c r="H18" s="176">
        <v>752702</v>
      </c>
      <c r="I18" s="176">
        <v>179755</v>
      </c>
      <c r="J18" s="172">
        <v>8944984</v>
      </c>
      <c r="M18" s="165">
        <v>719773</v>
      </c>
      <c r="N18" s="165">
        <v>108263</v>
      </c>
      <c r="O18" s="165">
        <v>611510</v>
      </c>
      <c r="P18" s="165">
        <v>680330</v>
      </c>
      <c r="Q18" s="165">
        <v>76098</v>
      </c>
      <c r="R18" s="165">
        <v>21952</v>
      </c>
      <c r="S18" s="165">
        <v>31735</v>
      </c>
      <c r="T18" s="165">
        <v>1529888</v>
      </c>
      <c r="V18" s="165">
        <v>27011080</v>
      </c>
      <c r="W18" s="165">
        <v>13209245</v>
      </c>
      <c r="X18" s="165">
        <v>13801835</v>
      </c>
      <c r="Y18" s="165">
        <v>121900119</v>
      </c>
      <c r="Z18" s="165">
        <v>21054181</v>
      </c>
      <c r="AA18" s="165">
        <v>8816710</v>
      </c>
      <c r="AB18" s="165">
        <v>4433935</v>
      </c>
      <c r="AC18" s="165">
        <v>183216025</v>
      </c>
    </row>
    <row r="19" spans="1:29" ht="9.1999999999999993" customHeight="1" x14ac:dyDescent="0.15">
      <c r="A19" s="170" t="s">
        <v>157</v>
      </c>
      <c r="B19" s="172">
        <v>672388</v>
      </c>
      <c r="C19" s="172">
        <v>418407</v>
      </c>
      <c r="D19" s="172">
        <v>253981</v>
      </c>
      <c r="F19" s="172">
        <v>2478391</v>
      </c>
      <c r="G19" s="172">
        <v>1129544</v>
      </c>
      <c r="H19" s="176">
        <v>207002</v>
      </c>
      <c r="I19" s="176">
        <v>132505</v>
      </c>
      <c r="J19" s="172">
        <v>4619830</v>
      </c>
      <c r="M19" s="165">
        <v>2598507</v>
      </c>
      <c r="N19" s="165">
        <v>750099</v>
      </c>
      <c r="O19" s="165">
        <v>1848408</v>
      </c>
      <c r="P19" s="165">
        <v>6574760</v>
      </c>
      <c r="Q19" s="165">
        <v>734708</v>
      </c>
      <c r="R19" s="165">
        <v>125077</v>
      </c>
      <c r="S19" s="165">
        <v>245070</v>
      </c>
      <c r="T19" s="165">
        <v>10278122</v>
      </c>
      <c r="V19" s="165">
        <v>27011080</v>
      </c>
      <c r="W19" s="165">
        <v>13209245</v>
      </c>
      <c r="X19" s="165">
        <v>13801835</v>
      </c>
      <c r="Y19" s="165">
        <v>121900119</v>
      </c>
      <c r="Z19" s="165">
        <v>21054181</v>
      </c>
      <c r="AA19" s="165">
        <v>8816710</v>
      </c>
      <c r="AB19" s="165">
        <v>4433935</v>
      </c>
      <c r="AC19" s="165">
        <v>183216025</v>
      </c>
    </row>
    <row r="20" spans="1:29" ht="9.1999999999999993" customHeight="1" x14ac:dyDescent="0.15">
      <c r="A20" s="170" t="s">
        <v>195</v>
      </c>
      <c r="B20" s="172">
        <v>515966</v>
      </c>
      <c r="C20" s="172">
        <v>407702</v>
      </c>
      <c r="D20" s="172">
        <v>108264</v>
      </c>
      <c r="F20" s="172">
        <v>2566558</v>
      </c>
      <c r="G20" s="172">
        <v>719299</v>
      </c>
      <c r="H20" s="176">
        <v>76362</v>
      </c>
      <c r="I20" s="176">
        <v>122295</v>
      </c>
      <c r="J20" s="172">
        <v>4000480</v>
      </c>
      <c r="M20" s="165">
        <v>3125002</v>
      </c>
      <c r="N20" s="165">
        <v>1134022</v>
      </c>
      <c r="O20" s="165">
        <v>1990980</v>
      </c>
      <c r="P20" s="165">
        <v>10863636</v>
      </c>
      <c r="Q20" s="165">
        <v>1854222</v>
      </c>
      <c r="R20" s="165">
        <v>726505</v>
      </c>
      <c r="S20" s="165">
        <v>348231</v>
      </c>
      <c r="T20" s="165">
        <v>16917596</v>
      </c>
      <c r="V20" s="165">
        <v>27011080</v>
      </c>
      <c r="W20" s="165">
        <v>13209245</v>
      </c>
      <c r="X20" s="165">
        <v>13801835</v>
      </c>
      <c r="Y20" s="165">
        <v>121900119</v>
      </c>
      <c r="Z20" s="165">
        <v>21054181</v>
      </c>
      <c r="AA20" s="165">
        <v>8816710</v>
      </c>
      <c r="AB20" s="165">
        <v>4433935</v>
      </c>
      <c r="AC20" s="165">
        <v>183216025</v>
      </c>
    </row>
    <row r="21" spans="1:29" ht="9.1999999999999993" customHeight="1" x14ac:dyDescent="0.15">
      <c r="A21" s="170" t="s">
        <v>103</v>
      </c>
      <c r="B21" s="172">
        <v>2439524</v>
      </c>
      <c r="C21" s="172">
        <v>1005189</v>
      </c>
      <c r="D21" s="172">
        <v>1434335</v>
      </c>
      <c r="F21" s="172">
        <v>6569112</v>
      </c>
      <c r="G21" s="172">
        <v>1382013</v>
      </c>
      <c r="H21" s="176">
        <v>613825</v>
      </c>
      <c r="I21" s="176">
        <v>362172</v>
      </c>
      <c r="J21" s="172">
        <v>11366646</v>
      </c>
      <c r="M21" s="165">
        <v>2160682</v>
      </c>
      <c r="N21" s="165">
        <v>919459</v>
      </c>
      <c r="O21" s="165">
        <v>1241223</v>
      </c>
      <c r="P21" s="165">
        <v>6851118</v>
      </c>
      <c r="Q21" s="165">
        <v>1928765</v>
      </c>
      <c r="R21" s="165">
        <v>285246</v>
      </c>
      <c r="S21" s="165">
        <v>282155</v>
      </c>
      <c r="T21" s="165">
        <v>11507966</v>
      </c>
      <c r="V21" s="165">
        <v>27011080</v>
      </c>
      <c r="W21" s="165">
        <v>13209245</v>
      </c>
      <c r="X21" s="165">
        <v>13801835</v>
      </c>
      <c r="Y21" s="165">
        <v>121900119</v>
      </c>
      <c r="Z21" s="165">
        <v>21054181</v>
      </c>
      <c r="AA21" s="165">
        <v>8816710</v>
      </c>
      <c r="AB21" s="165">
        <v>4433935</v>
      </c>
      <c r="AC21" s="165">
        <v>183216025</v>
      </c>
    </row>
    <row r="22" spans="1:29" ht="18.600000000000001" customHeight="1" x14ac:dyDescent="0.15">
      <c r="A22" s="170" t="s">
        <v>104</v>
      </c>
      <c r="B22" s="172">
        <v>2558132</v>
      </c>
      <c r="C22" s="172">
        <v>626761</v>
      </c>
      <c r="D22" s="172">
        <v>1931371</v>
      </c>
      <c r="F22" s="172">
        <v>3816749</v>
      </c>
      <c r="G22" s="172">
        <v>1235823</v>
      </c>
      <c r="H22" s="176">
        <v>205254</v>
      </c>
      <c r="I22" s="176">
        <v>224468</v>
      </c>
      <c r="J22" s="172">
        <v>8040426</v>
      </c>
      <c r="M22" s="165"/>
      <c r="N22" s="165"/>
      <c r="O22" s="165"/>
      <c r="P22" s="165"/>
      <c r="Q22" s="165"/>
      <c r="R22" s="165"/>
      <c r="S22" s="165"/>
      <c r="T22" s="165"/>
      <c r="V22" s="165"/>
      <c r="W22" s="165"/>
      <c r="X22" s="165"/>
      <c r="Y22" s="165"/>
      <c r="Z22" s="165"/>
      <c r="AA22" s="165"/>
      <c r="AB22" s="165"/>
      <c r="AC22" s="165"/>
    </row>
    <row r="23" spans="1:29" ht="9.1999999999999993" customHeight="1" x14ac:dyDescent="0.15">
      <c r="A23" s="170" t="s">
        <v>196</v>
      </c>
      <c r="B23" s="172">
        <v>1046662</v>
      </c>
      <c r="C23" s="172">
        <v>554794</v>
      </c>
      <c r="D23" s="172">
        <v>491868</v>
      </c>
      <c r="F23" s="172">
        <v>4275369</v>
      </c>
      <c r="G23" s="172">
        <v>1024815</v>
      </c>
      <c r="H23" s="176">
        <v>478602</v>
      </c>
      <c r="I23" s="176">
        <v>215826</v>
      </c>
      <c r="J23" s="172">
        <v>7041274</v>
      </c>
      <c r="M23" s="165"/>
      <c r="N23" s="165"/>
      <c r="O23" s="165"/>
      <c r="P23" s="165"/>
      <c r="Q23" s="165"/>
      <c r="R23" s="165"/>
      <c r="S23" s="165"/>
      <c r="T23" s="165"/>
      <c r="V23" s="165"/>
      <c r="W23" s="165"/>
      <c r="X23" s="165"/>
      <c r="Y23" s="165"/>
      <c r="Z23" s="165"/>
      <c r="AA23" s="165"/>
      <c r="AB23" s="165"/>
      <c r="AC23" s="165"/>
    </row>
    <row r="24" spans="1:29" ht="9.1999999999999993" customHeight="1" x14ac:dyDescent="0.15">
      <c r="A24" s="170" t="s">
        <v>77</v>
      </c>
      <c r="B24" s="172">
        <v>2754229</v>
      </c>
      <c r="C24" s="172">
        <v>1769547</v>
      </c>
      <c r="D24" s="172">
        <v>984682</v>
      </c>
      <c r="F24" s="172">
        <v>14034309</v>
      </c>
      <c r="G24" s="172">
        <v>2106800</v>
      </c>
      <c r="H24" s="176">
        <v>1010338</v>
      </c>
      <c r="I24" s="176">
        <v>497894</v>
      </c>
      <c r="J24" s="172">
        <v>20403570</v>
      </c>
      <c r="M24" s="165"/>
      <c r="N24" s="165"/>
      <c r="O24" s="165"/>
      <c r="P24" s="165"/>
      <c r="Q24" s="165"/>
      <c r="R24" s="165"/>
      <c r="S24" s="165"/>
      <c r="T24" s="165"/>
      <c r="V24" s="165"/>
      <c r="W24" s="165"/>
      <c r="X24" s="165"/>
      <c r="Y24" s="165"/>
      <c r="Z24" s="165"/>
      <c r="AA24" s="165"/>
      <c r="AB24" s="165"/>
      <c r="AC24" s="165"/>
    </row>
    <row r="25" spans="1:29" ht="18.75" customHeight="1" x14ac:dyDescent="0.15">
      <c r="A25" s="170" t="s">
        <v>105</v>
      </c>
      <c r="B25" s="172">
        <v>3407182</v>
      </c>
      <c r="C25" s="172">
        <v>2351039</v>
      </c>
      <c r="D25" s="172">
        <v>1056143</v>
      </c>
      <c r="F25" s="172">
        <v>16901445</v>
      </c>
      <c r="G25" s="172">
        <v>3207488</v>
      </c>
      <c r="H25" s="176">
        <v>989375</v>
      </c>
      <c r="I25" s="176">
        <v>642807</v>
      </c>
      <c r="J25" s="172">
        <v>25148297</v>
      </c>
      <c r="M25" s="165"/>
      <c r="N25" s="165"/>
      <c r="O25" s="165"/>
      <c r="P25" s="165"/>
      <c r="Q25" s="165"/>
      <c r="R25" s="165"/>
      <c r="S25" s="165"/>
      <c r="T25" s="165"/>
      <c r="V25" s="165"/>
      <c r="W25" s="165"/>
      <c r="X25" s="165"/>
      <c r="Y25" s="165"/>
      <c r="Z25" s="165"/>
      <c r="AA25" s="165"/>
      <c r="AB25" s="165"/>
      <c r="AC25" s="165"/>
    </row>
    <row r="26" spans="1:29" ht="9.1999999999999993" customHeight="1" x14ac:dyDescent="0.15">
      <c r="A26" s="170" t="s">
        <v>151</v>
      </c>
      <c r="B26" s="172">
        <v>742850</v>
      </c>
      <c r="C26" s="172">
        <v>119198</v>
      </c>
      <c r="D26" s="172">
        <v>623652</v>
      </c>
      <c r="F26" s="172">
        <v>718043</v>
      </c>
      <c r="G26" s="172">
        <v>72165</v>
      </c>
      <c r="H26" s="176">
        <v>24644</v>
      </c>
      <c r="I26" s="176">
        <v>31754</v>
      </c>
      <c r="J26" s="172">
        <v>1589456</v>
      </c>
      <c r="M26" s="165"/>
      <c r="N26" s="165"/>
      <c r="O26" s="165"/>
      <c r="P26" s="165"/>
      <c r="Q26" s="165"/>
      <c r="R26" s="165"/>
      <c r="S26" s="165"/>
      <c r="T26" s="165"/>
      <c r="V26" s="165"/>
      <c r="W26" s="165"/>
      <c r="X26" s="165"/>
      <c r="Y26" s="165"/>
      <c r="Z26" s="165"/>
      <c r="AA26" s="165"/>
      <c r="AB26" s="165"/>
      <c r="AC26" s="165"/>
    </row>
    <row r="27" spans="1:29" ht="9.1999999999999993" customHeight="1" x14ac:dyDescent="0.15">
      <c r="A27" s="170" t="s">
        <v>106</v>
      </c>
      <c r="B27" s="172">
        <v>2466856</v>
      </c>
      <c r="C27" s="172">
        <v>726882</v>
      </c>
      <c r="D27" s="172">
        <v>1739974</v>
      </c>
      <c r="F27" s="172">
        <v>6101799</v>
      </c>
      <c r="G27" s="172">
        <v>690511</v>
      </c>
      <c r="H27" s="176">
        <v>128935</v>
      </c>
      <c r="I27" s="176">
        <v>229444</v>
      </c>
      <c r="J27" s="172">
        <v>9617545</v>
      </c>
      <c r="M27" s="165"/>
      <c r="N27" s="165"/>
      <c r="O27" s="165"/>
      <c r="P27" s="165"/>
      <c r="Q27" s="165"/>
      <c r="R27" s="165"/>
      <c r="S27" s="165"/>
      <c r="T27" s="165"/>
      <c r="V27" s="165"/>
      <c r="W27" s="165"/>
      <c r="X27" s="165"/>
      <c r="Y27" s="165"/>
      <c r="Z27" s="165"/>
      <c r="AA27" s="165"/>
      <c r="AB27" s="165"/>
      <c r="AC27" s="165"/>
    </row>
    <row r="28" spans="1:29" ht="9.1999999999999993" customHeight="1" x14ac:dyDescent="0.15">
      <c r="A28" s="170" t="s">
        <v>107</v>
      </c>
      <c r="B28" s="172">
        <v>48770</v>
      </c>
      <c r="C28" s="172">
        <v>29713</v>
      </c>
      <c r="D28" s="172">
        <v>19057</v>
      </c>
      <c r="F28" s="172">
        <v>203792</v>
      </c>
      <c r="G28" s="172">
        <v>13890</v>
      </c>
      <c r="H28" s="176">
        <v>1659</v>
      </c>
      <c r="I28" s="176">
        <v>6164</v>
      </c>
      <c r="J28" s="172">
        <v>274275</v>
      </c>
      <c r="M28" s="165"/>
      <c r="N28" s="165"/>
      <c r="O28" s="165"/>
      <c r="P28" s="165"/>
      <c r="Q28" s="165"/>
      <c r="R28" s="165"/>
      <c r="S28" s="165"/>
      <c r="T28" s="165"/>
      <c r="V28" s="165"/>
      <c r="W28" s="165"/>
      <c r="X28" s="165"/>
      <c r="Y28" s="165"/>
      <c r="Z28" s="165"/>
      <c r="AA28" s="165"/>
      <c r="AB28" s="165"/>
      <c r="AC28" s="165"/>
    </row>
    <row r="29" spans="1:29" ht="18.600000000000001" customHeight="1" x14ac:dyDescent="0.15">
      <c r="A29" s="170" t="s">
        <v>158</v>
      </c>
      <c r="B29" s="172">
        <v>905386</v>
      </c>
      <c r="C29" s="172">
        <v>435700</v>
      </c>
      <c r="D29" s="172">
        <v>469686</v>
      </c>
      <c r="F29" s="172">
        <v>4178438</v>
      </c>
      <c r="G29" s="172">
        <v>462279</v>
      </c>
      <c r="H29" s="176">
        <v>154928</v>
      </c>
      <c r="I29" s="176">
        <v>132226</v>
      </c>
      <c r="J29" s="172">
        <v>5833257</v>
      </c>
      <c r="M29" s="165"/>
      <c r="N29" s="165"/>
      <c r="O29" s="165"/>
      <c r="P29" s="165"/>
      <c r="Q29" s="165"/>
      <c r="R29" s="165"/>
      <c r="S29" s="165"/>
      <c r="T29" s="165"/>
      <c r="V29" s="165"/>
      <c r="W29" s="165"/>
      <c r="X29" s="165"/>
      <c r="Y29" s="165"/>
      <c r="Z29" s="165"/>
      <c r="AA29" s="165"/>
      <c r="AB29" s="165"/>
      <c r="AC29" s="165"/>
    </row>
    <row r="30" spans="1:29" ht="9.1999999999999993" customHeight="1" x14ac:dyDescent="0.15">
      <c r="A30" s="170" t="s">
        <v>78</v>
      </c>
      <c r="B30" s="172">
        <v>2286561</v>
      </c>
      <c r="C30" s="172">
        <v>763353</v>
      </c>
      <c r="D30" s="172">
        <v>1523208</v>
      </c>
      <c r="F30" s="172">
        <v>6641204</v>
      </c>
      <c r="G30" s="172">
        <v>1367316</v>
      </c>
      <c r="H30" s="176">
        <v>589304</v>
      </c>
      <c r="I30" s="176">
        <v>226440</v>
      </c>
      <c r="J30" s="172">
        <v>11110825</v>
      </c>
      <c r="M30" s="165"/>
      <c r="N30" s="165"/>
      <c r="O30" s="165"/>
      <c r="P30" s="165"/>
      <c r="Q30" s="165"/>
      <c r="R30" s="165"/>
      <c r="S30" s="165"/>
      <c r="T30" s="165"/>
      <c r="V30" s="165"/>
      <c r="W30" s="165"/>
      <c r="X30" s="165"/>
      <c r="Y30" s="165"/>
      <c r="Z30" s="165"/>
      <c r="AA30" s="165"/>
      <c r="AB30" s="165"/>
      <c r="AC30" s="165"/>
    </row>
    <row r="31" spans="1:29" ht="18.600000000000001" customHeight="1" x14ac:dyDescent="0.15">
      <c r="A31" s="170" t="s">
        <v>108</v>
      </c>
      <c r="B31" s="172">
        <v>2242432</v>
      </c>
      <c r="C31" s="172">
        <v>986396</v>
      </c>
      <c r="D31" s="172">
        <v>1256036</v>
      </c>
      <c r="F31" s="172">
        <v>6847979</v>
      </c>
      <c r="G31" s="172">
        <v>1925390</v>
      </c>
      <c r="H31" s="176">
        <v>304543</v>
      </c>
      <c r="I31" s="176">
        <v>285762</v>
      </c>
      <c r="J31" s="172">
        <v>11606106</v>
      </c>
      <c r="M31" s="165"/>
      <c r="N31" s="165"/>
      <c r="O31" s="165"/>
      <c r="P31" s="165"/>
      <c r="Q31" s="165"/>
      <c r="R31" s="165"/>
      <c r="S31" s="165"/>
      <c r="T31" s="165"/>
      <c r="V31" s="165"/>
      <c r="W31" s="165"/>
      <c r="X31" s="165"/>
      <c r="Y31" s="165"/>
      <c r="Z31" s="165"/>
      <c r="AA31" s="165"/>
      <c r="AB31" s="165"/>
      <c r="AC31" s="165"/>
    </row>
    <row r="32" spans="1:29" ht="9.1999999999999993" customHeight="1" x14ac:dyDescent="0.15">
      <c r="A32" s="170" t="s">
        <v>80</v>
      </c>
      <c r="B32" s="172">
        <v>71613</v>
      </c>
      <c r="C32" s="172">
        <v>62363</v>
      </c>
      <c r="D32" s="172">
        <v>9250</v>
      </c>
      <c r="F32" s="172">
        <v>431721</v>
      </c>
      <c r="G32" s="172">
        <v>77299</v>
      </c>
      <c r="H32" s="176">
        <v>19336</v>
      </c>
      <c r="I32" s="176">
        <v>23711</v>
      </c>
      <c r="J32" s="172">
        <v>623680</v>
      </c>
      <c r="M32" s="165">
        <v>87249</v>
      </c>
      <c r="N32" s="165">
        <v>73901</v>
      </c>
      <c r="O32" s="165">
        <v>13348</v>
      </c>
      <c r="P32" s="165">
        <v>445043</v>
      </c>
      <c r="Q32" s="165">
        <v>88176</v>
      </c>
      <c r="R32" s="165">
        <v>21451</v>
      </c>
      <c r="S32" s="165">
        <v>28505</v>
      </c>
      <c r="T32" s="165">
        <v>670424</v>
      </c>
      <c r="V32" s="165">
        <v>27011080</v>
      </c>
      <c r="W32" s="165">
        <v>13209245</v>
      </c>
      <c r="X32" s="165">
        <v>13801835</v>
      </c>
      <c r="Y32" s="165">
        <v>121900119</v>
      </c>
      <c r="Z32" s="165">
        <v>21054181</v>
      </c>
      <c r="AA32" s="165">
        <v>8816710</v>
      </c>
      <c r="AB32" s="165">
        <v>4433935</v>
      </c>
      <c r="AC32" s="165">
        <v>183216025</v>
      </c>
    </row>
    <row r="33" spans="1:29" ht="18.600000000000001" customHeight="1" thickBot="1" x14ac:dyDescent="0.2">
      <c r="A33" s="169" t="s">
        <v>72</v>
      </c>
      <c r="B33" s="173">
        <v>630134</v>
      </c>
      <c r="C33" s="173">
        <v>386901</v>
      </c>
      <c r="D33" s="173">
        <v>243233</v>
      </c>
      <c r="F33" s="173">
        <v>1097933</v>
      </c>
      <c r="G33" s="173">
        <v>671343</v>
      </c>
      <c r="H33" s="177">
        <v>134766</v>
      </c>
      <c r="I33" s="177">
        <v>115549</v>
      </c>
      <c r="J33" s="173">
        <v>2649725</v>
      </c>
      <c r="M33" s="165">
        <v>553271</v>
      </c>
      <c r="N33" s="165">
        <v>327189</v>
      </c>
      <c r="O33" s="165">
        <v>226082</v>
      </c>
      <c r="P33" s="165">
        <v>1005033</v>
      </c>
      <c r="Q33" s="165">
        <v>611026</v>
      </c>
      <c r="R33" s="165">
        <v>129536</v>
      </c>
      <c r="S33" s="165">
        <v>92509</v>
      </c>
      <c r="T33" s="165">
        <v>2391375</v>
      </c>
      <c r="V33" s="165">
        <v>27011080</v>
      </c>
      <c r="W33" s="165">
        <v>13209245</v>
      </c>
      <c r="X33" s="165">
        <v>13801835</v>
      </c>
      <c r="Y33" s="165">
        <v>121900119</v>
      </c>
      <c r="Z33" s="165">
        <v>21054181</v>
      </c>
      <c r="AA33" s="165">
        <v>8816710</v>
      </c>
      <c r="AB33" s="165">
        <v>4433935</v>
      </c>
      <c r="AC33" s="165">
        <v>183216025</v>
      </c>
    </row>
    <row r="34" spans="1:29" ht="9.1999999999999993" customHeight="1" x14ac:dyDescent="0.15">
      <c r="A34" s="166" t="s">
        <v>0</v>
      </c>
      <c r="B34" s="174">
        <v>27623299</v>
      </c>
      <c r="C34" s="174">
        <v>13847660</v>
      </c>
      <c r="D34" s="174">
        <v>13775639</v>
      </c>
      <c r="F34" s="174">
        <v>121626910</v>
      </c>
      <c r="G34" s="174">
        <v>21209967</v>
      </c>
      <c r="H34" s="178">
        <v>9007954</v>
      </c>
      <c r="I34" s="178">
        <v>4495197</v>
      </c>
      <c r="J34" s="174">
        <v>183963327</v>
      </c>
      <c r="M34" s="165"/>
      <c r="N34" s="165"/>
      <c r="O34" s="165"/>
      <c r="P34" s="165"/>
      <c r="Q34" s="165"/>
      <c r="R34" s="165"/>
      <c r="S34" s="165"/>
      <c r="T34" s="165"/>
      <c r="V34" s="165"/>
      <c r="W34" s="165"/>
      <c r="X34" s="165"/>
      <c r="Y34" s="165"/>
      <c r="Z34" s="165"/>
      <c r="AA34" s="165"/>
      <c r="AB34" s="165"/>
      <c r="AC34" s="165"/>
    </row>
    <row r="35" spans="1:29" ht="9.1999999999999993" customHeight="1" x14ac:dyDescent="0.15">
      <c r="A35" s="511"/>
      <c r="B35" s="511"/>
      <c r="C35" s="511"/>
      <c r="D35" s="511"/>
      <c r="E35" s="511"/>
      <c r="F35" s="511"/>
      <c r="G35" s="511"/>
      <c r="H35" s="511"/>
      <c r="I35" s="511"/>
      <c r="J35" s="511"/>
      <c r="K35" s="55"/>
    </row>
    <row r="36" spans="1:29" ht="9.1999999999999993" customHeight="1" x14ac:dyDescent="0.15">
      <c r="A36" s="512" t="s">
        <v>335</v>
      </c>
      <c r="B36" s="512"/>
      <c r="C36" s="512"/>
      <c r="D36" s="512"/>
      <c r="E36" s="512"/>
      <c r="F36" s="512"/>
      <c r="G36" s="512"/>
      <c r="H36" s="512"/>
      <c r="I36" s="512"/>
      <c r="J36" s="512"/>
    </row>
    <row r="37" spans="1:29" ht="9.1999999999999993" customHeight="1" x14ac:dyDescent="0.15">
      <c r="A37" s="168" t="s">
        <v>76</v>
      </c>
      <c r="B37" s="220">
        <f>(B8/B$34)*100</f>
        <v>4.8117460553860711</v>
      </c>
      <c r="C37" s="220">
        <f t="shared" ref="C37:J37" si="0">(C8/C$34)*100</f>
        <v>5.8053273982752316</v>
      </c>
      <c r="D37" s="220">
        <f t="shared" si="0"/>
        <v>3.8129701279192929</v>
      </c>
      <c r="E37" s="220" t="e">
        <f t="shared" si="0"/>
        <v>#DIV/0!</v>
      </c>
      <c r="F37" s="220">
        <f t="shared" si="0"/>
        <v>10.051597956406193</v>
      </c>
      <c r="G37" s="220">
        <f t="shared" si="0"/>
        <v>5.2317195967348749</v>
      </c>
      <c r="H37" s="376">
        <f t="shared" si="0"/>
        <v>8.5217131437394116</v>
      </c>
      <c r="I37" s="376">
        <f t="shared" si="0"/>
        <v>6.7712494024177365</v>
      </c>
      <c r="J37" s="376">
        <f t="shared" si="0"/>
        <v>8.5540255531473406</v>
      </c>
      <c r="K37" s="167"/>
      <c r="M37" s="56">
        <f t="shared" ref="M37:M49" si="1">M8/V8*100</f>
        <v>7.0766996358531387</v>
      </c>
      <c r="N37" s="56">
        <f t="shared" ref="N37:N49" si="2">N8/W8*100</f>
        <v>8.9980691553529368</v>
      </c>
      <c r="O37" s="56">
        <f t="shared" ref="O37:O49" si="3">O8/X8*100</f>
        <v>5.2378252601918511</v>
      </c>
      <c r="P37" s="56">
        <f t="shared" ref="P37:P49" si="4">P8/Y8*100</f>
        <v>14.829598320572599</v>
      </c>
      <c r="Q37" s="56">
        <f t="shared" ref="Q37:Q49" si="5">Q8/Z8*100</f>
        <v>8.6701306500594821</v>
      </c>
      <c r="R37" s="56">
        <f t="shared" ref="R37:R49" si="6">R8/AA8*100</f>
        <v>14.920418160515659</v>
      </c>
      <c r="S37" s="56">
        <f t="shared" ref="S37:S49" si="7">S8/AB8*100</f>
        <v>10.671469022437179</v>
      </c>
      <c r="T37" s="56">
        <f t="shared" ref="T37:T49" si="8">T8/AC8*100</f>
        <v>12.882536885078693</v>
      </c>
      <c r="U37" s="56"/>
    </row>
    <row r="38" spans="1:29" ht="9.1999999999999993" customHeight="1" x14ac:dyDescent="0.15">
      <c r="A38" s="170" t="s">
        <v>100</v>
      </c>
      <c r="B38" s="221">
        <f t="shared" ref="B38:J38" si="9">(B9/B$34)*100</f>
        <v>1.2749925343819362</v>
      </c>
      <c r="C38" s="221">
        <f t="shared" si="9"/>
        <v>1.8015245897140744</v>
      </c>
      <c r="D38" s="221">
        <f t="shared" si="9"/>
        <v>0.74570769457591035</v>
      </c>
      <c r="E38" s="179" t="e">
        <f t="shared" si="9"/>
        <v>#DIV/0!</v>
      </c>
      <c r="F38" s="221">
        <f t="shared" si="9"/>
        <v>2.5214584502722301</v>
      </c>
      <c r="G38" s="221">
        <f t="shared" si="9"/>
        <v>1.8351702291663159</v>
      </c>
      <c r="H38" s="179">
        <f t="shared" si="9"/>
        <v>2.611658540885089</v>
      </c>
      <c r="I38" s="179">
        <f t="shared" si="9"/>
        <v>2.0702763416152838</v>
      </c>
      <c r="J38" s="179">
        <f t="shared" si="9"/>
        <v>2.2485601165497511</v>
      </c>
      <c r="K38" s="167"/>
      <c r="M38" s="56">
        <f t="shared" si="1"/>
        <v>1.967052039385319</v>
      </c>
      <c r="N38" s="56">
        <f t="shared" si="2"/>
        <v>2.6356540438155247</v>
      </c>
      <c r="O38" s="56">
        <f t="shared" si="3"/>
        <v>1.3271568599392762</v>
      </c>
      <c r="P38" s="56">
        <f t="shared" si="4"/>
        <v>4.8871125384217224</v>
      </c>
      <c r="Q38" s="56">
        <f t="shared" si="5"/>
        <v>2.4239413539762009</v>
      </c>
      <c r="R38" s="56">
        <f t="shared" si="6"/>
        <v>13.170944717473979</v>
      </c>
      <c r="S38" s="56">
        <f t="shared" si="7"/>
        <v>4.2525882765534453</v>
      </c>
      <c r="T38" s="56">
        <f t="shared" si="8"/>
        <v>4.5568393921874462</v>
      </c>
    </row>
    <row r="39" spans="1:29" ht="9.1999999999999993" customHeight="1" x14ac:dyDescent="0.15">
      <c r="A39" s="170" t="s">
        <v>79</v>
      </c>
      <c r="B39" s="221">
        <f t="shared" ref="B39:J39" si="10">(B10/B$34)*100</f>
        <v>1.0125872365932831</v>
      </c>
      <c r="C39" s="221">
        <f t="shared" si="10"/>
        <v>1.3217178931314026</v>
      </c>
      <c r="D39" s="221">
        <f t="shared" si="10"/>
        <v>0.70184040101515432</v>
      </c>
      <c r="E39" s="179" t="e">
        <f t="shared" si="10"/>
        <v>#DIV/0!</v>
      </c>
      <c r="F39" s="221">
        <f t="shared" si="10"/>
        <v>2.3011560517323018</v>
      </c>
      <c r="G39" s="221">
        <f t="shared" si="10"/>
        <v>1.5051508566703569</v>
      </c>
      <c r="H39" s="179">
        <f t="shared" si="10"/>
        <v>3.5780156070956846</v>
      </c>
      <c r="I39" s="179">
        <f t="shared" si="10"/>
        <v>1.4706140798723617</v>
      </c>
      <c r="J39" s="179">
        <f t="shared" si="10"/>
        <v>2.0581221604021112</v>
      </c>
      <c r="K39" s="167"/>
      <c r="M39" s="56">
        <f t="shared" si="1"/>
        <v>1.5283468857964955</v>
      </c>
      <c r="N39" s="56">
        <f t="shared" si="2"/>
        <v>2.2307785191356508</v>
      </c>
      <c r="O39" s="56">
        <f t="shared" si="3"/>
        <v>0.85607457269268905</v>
      </c>
      <c r="P39" s="56">
        <f t="shared" si="4"/>
        <v>2.7981039132537679</v>
      </c>
      <c r="Q39" s="56">
        <f t="shared" si="5"/>
        <v>2.9531474057338065</v>
      </c>
      <c r="R39" s="56">
        <f t="shared" si="6"/>
        <v>1.7317570839916478</v>
      </c>
      <c r="S39" s="56">
        <f t="shared" si="7"/>
        <v>2.5652383266782217</v>
      </c>
      <c r="T39" s="56">
        <f t="shared" si="8"/>
        <v>2.5717734024630214</v>
      </c>
    </row>
    <row r="40" spans="1:29" ht="9.1999999999999993" customHeight="1" x14ac:dyDescent="0.15">
      <c r="A40" s="170" t="s">
        <v>194</v>
      </c>
      <c r="B40" s="221">
        <f t="shared" ref="B40:J40" si="11">(B11/B$34)*100</f>
        <v>0.90332440017392557</v>
      </c>
      <c r="C40" s="221">
        <f t="shared" si="11"/>
        <v>1.2538724954252198</v>
      </c>
      <c r="D40" s="221">
        <f t="shared" si="11"/>
        <v>0.550943589622231</v>
      </c>
      <c r="E40" s="179" t="e">
        <f t="shared" si="11"/>
        <v>#DIV/0!</v>
      </c>
      <c r="F40" s="221">
        <f t="shared" si="11"/>
        <v>2.2224604735909184</v>
      </c>
      <c r="G40" s="221">
        <f t="shared" si="11"/>
        <v>1.4671592841233558</v>
      </c>
      <c r="H40" s="179">
        <f t="shared" si="11"/>
        <v>7.1994706012042249</v>
      </c>
      <c r="I40" s="179">
        <f t="shared" si="11"/>
        <v>2.0513672704444321</v>
      </c>
      <c r="J40" s="179">
        <f t="shared" si="11"/>
        <v>2.1768251668986176</v>
      </c>
      <c r="K40" s="167"/>
      <c r="M40" s="56">
        <f t="shared" si="1"/>
        <v>4.6323212548332018</v>
      </c>
      <c r="N40" s="56">
        <f t="shared" si="2"/>
        <v>6.2924035400963492</v>
      </c>
      <c r="O40" s="56">
        <f t="shared" si="3"/>
        <v>3.0435155904993794</v>
      </c>
      <c r="P40" s="56">
        <f t="shared" si="4"/>
        <v>8.8804162693229198</v>
      </c>
      <c r="Q40" s="56">
        <f t="shared" si="5"/>
        <v>5.9139369990217139</v>
      </c>
      <c r="R40" s="56">
        <f t="shared" si="6"/>
        <v>7.1811934383687337</v>
      </c>
      <c r="S40" s="56">
        <f t="shared" si="7"/>
        <v>7.295325709555958</v>
      </c>
      <c r="T40" s="56">
        <f t="shared" si="8"/>
        <v>7.7931087086951036</v>
      </c>
    </row>
    <row r="41" spans="1:29" ht="9.1999999999999993" customHeight="1" x14ac:dyDescent="0.15">
      <c r="A41" s="170" t="s">
        <v>101</v>
      </c>
      <c r="B41" s="221">
        <f t="shared" ref="B41:J41" si="12">(B12/B$34)*100</f>
        <v>0.77146831737947019</v>
      </c>
      <c r="C41" s="221">
        <f t="shared" si="12"/>
        <v>0.99966348105022806</v>
      </c>
      <c r="D41" s="221">
        <f t="shared" si="12"/>
        <v>0.54208011693686231</v>
      </c>
      <c r="E41" s="179" t="e">
        <f t="shared" si="12"/>
        <v>#DIV/0!</v>
      </c>
      <c r="F41" s="221">
        <f t="shared" si="12"/>
        <v>1.8378062880985795</v>
      </c>
      <c r="G41" s="221">
        <f t="shared" si="12"/>
        <v>0.68598880894062686</v>
      </c>
      <c r="H41" s="179">
        <f t="shared" si="12"/>
        <v>3.4940564749775591</v>
      </c>
      <c r="I41" s="179">
        <f t="shared" si="12"/>
        <v>1.2304688760025422</v>
      </c>
      <c r="J41" s="179">
        <f t="shared" si="12"/>
        <v>1.6111499222885874</v>
      </c>
      <c r="K41" s="167"/>
      <c r="M41" s="56">
        <f t="shared" si="1"/>
        <v>4.4954329852786339</v>
      </c>
      <c r="N41" s="56">
        <f t="shared" si="2"/>
        <v>5.9608781576842578</v>
      </c>
      <c r="O41" s="56">
        <f t="shared" si="3"/>
        <v>3.0929075735219267</v>
      </c>
      <c r="P41" s="56">
        <f t="shared" si="4"/>
        <v>7.1286041976710459</v>
      </c>
      <c r="Q41" s="56">
        <f t="shared" si="5"/>
        <v>9.0712908756697779</v>
      </c>
      <c r="R41" s="56">
        <f t="shared" si="6"/>
        <v>10.373552039252736</v>
      </c>
      <c r="S41" s="56">
        <f t="shared" si="7"/>
        <v>6.8671281829796786</v>
      </c>
      <c r="T41" s="56">
        <f t="shared" si="8"/>
        <v>7.1134705602307449</v>
      </c>
    </row>
    <row r="42" spans="1:29" ht="9" customHeight="1" x14ac:dyDescent="0.15">
      <c r="A42" s="170" t="s">
        <v>153</v>
      </c>
      <c r="B42" s="221">
        <f t="shared" ref="B42:J42" si="13">(B13/B$34)*100</f>
        <v>0.35483451849831549</v>
      </c>
      <c r="C42" s="221">
        <f t="shared" si="13"/>
        <v>0.44740411015290671</v>
      </c>
      <c r="D42" s="221">
        <f t="shared" si="13"/>
        <v>0.26178095985238869</v>
      </c>
      <c r="E42" s="179" t="e">
        <f t="shared" si="13"/>
        <v>#DIV/0!</v>
      </c>
      <c r="F42" s="221">
        <f t="shared" si="13"/>
        <v>0.86793703794661881</v>
      </c>
      <c r="G42" s="221">
        <f t="shared" si="13"/>
        <v>0.38638909716361181</v>
      </c>
      <c r="H42" s="179">
        <f t="shared" si="13"/>
        <v>2.1573933437049075</v>
      </c>
      <c r="I42" s="179">
        <f t="shared" si="13"/>
        <v>0.75204712941390561</v>
      </c>
      <c r="J42" s="179">
        <f t="shared" si="13"/>
        <v>0.79567923883003056</v>
      </c>
      <c r="K42" s="167"/>
      <c r="M42" s="56">
        <f t="shared" si="1"/>
        <v>8.9872304254402255</v>
      </c>
      <c r="N42" s="56">
        <f t="shared" si="2"/>
        <v>7.2803328275007395</v>
      </c>
      <c r="O42" s="56">
        <f t="shared" si="3"/>
        <v>10.620841359138113</v>
      </c>
      <c r="P42" s="56">
        <f t="shared" si="4"/>
        <v>5.3403992165093781</v>
      </c>
      <c r="Q42" s="56">
        <f t="shared" si="5"/>
        <v>6.5035348560934292</v>
      </c>
      <c r="R42" s="56">
        <f t="shared" si="6"/>
        <v>6.6038805858421119</v>
      </c>
      <c r="S42" s="56">
        <f t="shared" si="7"/>
        <v>7.8186080761219996</v>
      </c>
      <c r="T42" s="56">
        <f t="shared" si="8"/>
        <v>6.1324788593137534</v>
      </c>
    </row>
    <row r="43" spans="1:29" ht="9.1999999999999993" customHeight="1" x14ac:dyDescent="0.15">
      <c r="A43" s="170" t="s">
        <v>102</v>
      </c>
      <c r="B43" s="221">
        <f t="shared" ref="B43:J43" si="14">(B14/B$34)*100</f>
        <v>1.0185459745412739</v>
      </c>
      <c r="C43" s="221">
        <f t="shared" si="14"/>
        <v>1.417026414571126</v>
      </c>
      <c r="D43" s="221">
        <f t="shared" si="14"/>
        <v>0.61798222209510578</v>
      </c>
      <c r="E43" s="179" t="e">
        <f t="shared" si="14"/>
        <v>#DIV/0!</v>
      </c>
      <c r="F43" s="221">
        <f t="shared" si="14"/>
        <v>1.5398146676586619</v>
      </c>
      <c r="G43" s="221">
        <f t="shared" si="14"/>
        <v>2.4098858805390879</v>
      </c>
      <c r="H43" s="179">
        <f t="shared" si="14"/>
        <v>1.0264595045667417</v>
      </c>
      <c r="I43" s="179">
        <f t="shared" si="14"/>
        <v>1.6626190131378</v>
      </c>
      <c r="J43" s="179">
        <f t="shared" si="14"/>
        <v>1.5397210118949414</v>
      </c>
      <c r="K43" s="167"/>
      <c r="M43" s="56">
        <f t="shared" si="1"/>
        <v>9.1690224900300166</v>
      </c>
      <c r="N43" s="56">
        <f t="shared" si="2"/>
        <v>4.5279877843131837</v>
      </c>
      <c r="O43" s="56">
        <f t="shared" si="3"/>
        <v>13.61079160850713</v>
      </c>
      <c r="P43" s="56">
        <f t="shared" si="4"/>
        <v>3.0752644302176604</v>
      </c>
      <c r="Q43" s="56">
        <f t="shared" si="5"/>
        <v>5.6915013697279413</v>
      </c>
      <c r="R43" s="56">
        <f t="shared" si="6"/>
        <v>2.2275996375065077</v>
      </c>
      <c r="S43" s="56">
        <f t="shared" si="7"/>
        <v>4.6234777911719505</v>
      </c>
      <c r="T43" s="56">
        <f t="shared" si="8"/>
        <v>4.270971930539373</v>
      </c>
    </row>
    <row r="44" spans="1:29" ht="9.1999999999999993" customHeight="1" x14ac:dyDescent="0.15">
      <c r="A44" s="170" t="s">
        <v>318</v>
      </c>
      <c r="B44" s="221">
        <f t="shared" ref="B44:J44" si="15">(B15/B$34)*100</f>
        <v>0.49365573605093294</v>
      </c>
      <c r="C44" s="221">
        <f t="shared" si="15"/>
        <v>0.76200599956960247</v>
      </c>
      <c r="D44" s="221">
        <f t="shared" si="15"/>
        <v>0.22390249918715202</v>
      </c>
      <c r="E44" s="179" t="e">
        <f t="shared" si="15"/>
        <v>#DIV/0!</v>
      </c>
      <c r="F44" s="221">
        <f t="shared" si="15"/>
        <v>1.2507371929452127</v>
      </c>
      <c r="G44" s="221">
        <f t="shared" si="15"/>
        <v>0.56517768273755442</v>
      </c>
      <c r="H44" s="179">
        <f t="shared" si="15"/>
        <v>0.85032627830914764</v>
      </c>
      <c r="I44" s="179">
        <f t="shared" si="15"/>
        <v>0.76494978974225158</v>
      </c>
      <c r="J44" s="179">
        <f t="shared" si="15"/>
        <v>1.0265382947765453</v>
      </c>
      <c r="K44" s="167"/>
      <c r="M44" s="56">
        <f t="shared" si="1"/>
        <v>5.4518664192620214</v>
      </c>
      <c r="N44" s="56">
        <f t="shared" si="2"/>
        <v>6.7917204957588417</v>
      </c>
      <c r="O44" s="56">
        <f t="shared" si="3"/>
        <v>4.1695397749647052</v>
      </c>
      <c r="P44" s="56">
        <f t="shared" si="4"/>
        <v>5.56387889990493</v>
      </c>
      <c r="Q44" s="56">
        <f t="shared" si="5"/>
        <v>8.2112004261766351</v>
      </c>
      <c r="R44" s="56">
        <f t="shared" si="6"/>
        <v>6.2457424594888566</v>
      </c>
      <c r="S44" s="56">
        <f t="shared" si="7"/>
        <v>7.2764034655447132</v>
      </c>
      <c r="T44" s="56">
        <f t="shared" si="8"/>
        <v>5.9258375461425938</v>
      </c>
    </row>
    <row r="45" spans="1:29" ht="9.1999999999999993" customHeight="1" x14ac:dyDescent="0.15">
      <c r="A45" s="170" t="s">
        <v>154</v>
      </c>
      <c r="B45" s="221">
        <f t="shared" ref="B45:J45" si="16">(B16/B$34)*100</f>
        <v>3.491548927591885</v>
      </c>
      <c r="C45" s="221">
        <f t="shared" si="16"/>
        <v>4.7967815500958286</v>
      </c>
      <c r="D45" s="221">
        <f t="shared" si="16"/>
        <v>2.1794923632943632</v>
      </c>
      <c r="E45" s="179" t="e">
        <f t="shared" si="16"/>
        <v>#DIV/0!</v>
      </c>
      <c r="F45" s="221">
        <f t="shared" si="16"/>
        <v>6.6441900069647408</v>
      </c>
      <c r="G45" s="221">
        <f t="shared" si="16"/>
        <v>4.7345571070431181</v>
      </c>
      <c r="H45" s="179">
        <f t="shared" si="16"/>
        <v>5.3975519857228402</v>
      </c>
      <c r="I45" s="179">
        <f t="shared" si="16"/>
        <v>4.9467242481252764</v>
      </c>
      <c r="J45" s="179">
        <f t="shared" si="16"/>
        <v>5.8481090636070094</v>
      </c>
      <c r="K45" s="167"/>
      <c r="M45" s="56">
        <f t="shared" si="1"/>
        <v>10.055884474075082</v>
      </c>
      <c r="N45" s="56">
        <f t="shared" si="2"/>
        <v>12.807522307293112</v>
      </c>
      <c r="O45" s="56">
        <f t="shared" si="3"/>
        <v>7.4223898488860351</v>
      </c>
      <c r="P45" s="56">
        <f t="shared" si="4"/>
        <v>11.705146079471834</v>
      </c>
      <c r="Q45" s="56">
        <f t="shared" si="5"/>
        <v>9.9998332872696398</v>
      </c>
      <c r="R45" s="56">
        <f t="shared" si="6"/>
        <v>11.125771404526178</v>
      </c>
      <c r="S45" s="56">
        <f t="shared" si="7"/>
        <v>11.435553295210688</v>
      </c>
      <c r="T45" s="56">
        <f t="shared" si="8"/>
        <v>11.231629438527552</v>
      </c>
    </row>
    <row r="46" spans="1:29" ht="18.600000000000001" customHeight="1" x14ac:dyDescent="0.15">
      <c r="A46" s="170" t="s">
        <v>155</v>
      </c>
      <c r="B46" s="221">
        <f t="shared" ref="B46:J46" si="17">(B17/B$34)*100</f>
        <v>1.2032885717234572</v>
      </c>
      <c r="C46" s="221">
        <f t="shared" si="17"/>
        <v>1.5172238486502412</v>
      </c>
      <c r="D46" s="221">
        <f t="shared" si="17"/>
        <v>0.88771199651791111</v>
      </c>
      <c r="E46" s="179" t="e">
        <f t="shared" si="17"/>
        <v>#DIV/0!</v>
      </c>
      <c r="F46" s="221">
        <f t="shared" si="17"/>
        <v>2.2124322651952597</v>
      </c>
      <c r="G46" s="221">
        <f t="shared" si="17"/>
        <v>1.0877197498704265</v>
      </c>
      <c r="H46" s="179">
        <f t="shared" si="17"/>
        <v>1.9794728081426702</v>
      </c>
      <c r="I46" s="179">
        <f t="shared" si="17"/>
        <v>2.0033382296704683</v>
      </c>
      <c r="J46" s="179">
        <f t="shared" si="17"/>
        <v>1.9147131427993798</v>
      </c>
      <c r="K46" s="167"/>
      <c r="M46" s="56">
        <f t="shared" si="1"/>
        <v>12.41135859802718</v>
      </c>
      <c r="N46" s="56">
        <f t="shared" si="2"/>
        <v>17.394241684517169</v>
      </c>
      <c r="O46" s="56">
        <f t="shared" si="3"/>
        <v>7.6424185624592678</v>
      </c>
      <c r="P46" s="56">
        <f t="shared" si="4"/>
        <v>14.118060048817508</v>
      </c>
      <c r="Q46" s="56">
        <f t="shared" si="5"/>
        <v>15.421606758296608</v>
      </c>
      <c r="R46" s="56">
        <f t="shared" si="6"/>
        <v>11.563633146604573</v>
      </c>
      <c r="S46" s="56">
        <f t="shared" si="7"/>
        <v>14.004761007998539</v>
      </c>
      <c r="T46" s="56">
        <f t="shared" si="8"/>
        <v>13.890575892583632</v>
      </c>
    </row>
    <row r="47" spans="1:29" ht="18.600000000000001" customHeight="1" x14ac:dyDescent="0.15">
      <c r="A47" s="170" t="s">
        <v>156</v>
      </c>
      <c r="B47" s="221">
        <f t="shared" ref="B47:J47" si="18">(B18/B$34)*100</f>
        <v>2.1659505622409547</v>
      </c>
      <c r="C47" s="221">
        <f t="shared" si="18"/>
        <v>3.0128772659062975</v>
      </c>
      <c r="D47" s="221">
        <f t="shared" si="18"/>
        <v>1.3145960053105341</v>
      </c>
      <c r="E47" s="179" t="e">
        <f t="shared" si="18"/>
        <v>#DIV/0!</v>
      </c>
      <c r="F47" s="221">
        <f t="shared" si="18"/>
        <v>5.3548207382724762</v>
      </c>
      <c r="G47" s="221">
        <f t="shared" si="18"/>
        <v>4.2494974178884863</v>
      </c>
      <c r="H47" s="179">
        <f t="shared" si="18"/>
        <v>8.3559707343088121</v>
      </c>
      <c r="I47" s="179">
        <f t="shared" si="18"/>
        <v>3.9988236333135121</v>
      </c>
      <c r="J47" s="179">
        <f t="shared" si="18"/>
        <v>4.8623734664246427</v>
      </c>
      <c r="K47" s="167"/>
      <c r="M47" s="56">
        <f t="shared" si="1"/>
        <v>2.6647323987045319</v>
      </c>
      <c r="N47" s="56">
        <f t="shared" si="2"/>
        <v>0.81960021182134168</v>
      </c>
      <c r="O47" s="56">
        <f t="shared" si="3"/>
        <v>4.4306427369983776</v>
      </c>
      <c r="P47" s="56">
        <f t="shared" si="4"/>
        <v>0.55810445927456398</v>
      </c>
      <c r="Q47" s="56">
        <f t="shared" si="5"/>
        <v>0.36143889900063081</v>
      </c>
      <c r="R47" s="56">
        <f t="shared" si="6"/>
        <v>0.24898176303859376</v>
      </c>
      <c r="S47" s="56">
        <f t="shared" si="7"/>
        <v>0.71572993289256603</v>
      </c>
      <c r="T47" s="56">
        <f t="shared" si="8"/>
        <v>0.83501866171367922</v>
      </c>
    </row>
    <row r="48" spans="1:29" ht="9.1999999999999993" customHeight="1" x14ac:dyDescent="0.15">
      <c r="A48" s="170" t="s">
        <v>157</v>
      </c>
      <c r="B48" s="221">
        <f t="shared" ref="B48:J48" si="19">(B19/B$34)*100</f>
        <v>2.4341335913570643</v>
      </c>
      <c r="C48" s="221">
        <f t="shared" si="19"/>
        <v>3.021499661314619</v>
      </c>
      <c r="D48" s="221">
        <f t="shared" si="19"/>
        <v>1.8436966880447432</v>
      </c>
      <c r="E48" s="179" t="e">
        <f t="shared" si="19"/>
        <v>#DIV/0!</v>
      </c>
      <c r="F48" s="221">
        <f t="shared" si="19"/>
        <v>2.0376995518508201</v>
      </c>
      <c r="G48" s="221">
        <f t="shared" si="19"/>
        <v>5.325533981264563</v>
      </c>
      <c r="H48" s="179">
        <f t="shared" si="19"/>
        <v>2.2979913085701815</v>
      </c>
      <c r="I48" s="179">
        <f t="shared" si="19"/>
        <v>2.9477017358749795</v>
      </c>
      <c r="J48" s="179">
        <f t="shared" si="19"/>
        <v>2.5112776961247283</v>
      </c>
      <c r="K48" s="167"/>
      <c r="M48" s="56">
        <f t="shared" si="1"/>
        <v>9.6201521745890943</v>
      </c>
      <c r="N48" s="56">
        <f t="shared" si="2"/>
        <v>5.6785910171247487</v>
      </c>
      <c r="O48" s="56">
        <f t="shared" si="3"/>
        <v>13.392480057905342</v>
      </c>
      <c r="P48" s="56">
        <f t="shared" si="4"/>
        <v>5.3935632335190746</v>
      </c>
      <c r="Q48" s="56">
        <f t="shared" si="5"/>
        <v>3.4896061737096309</v>
      </c>
      <c r="R48" s="56">
        <f t="shared" si="6"/>
        <v>1.4186357496163535</v>
      </c>
      <c r="S48" s="56">
        <f t="shared" si="7"/>
        <v>5.527144624357371</v>
      </c>
      <c r="T48" s="56">
        <f t="shared" si="8"/>
        <v>5.6098378949112115</v>
      </c>
    </row>
    <row r="49" spans="1:20" ht="9.1999999999999993" customHeight="1" x14ac:dyDescent="0.15">
      <c r="A49" s="170" t="s">
        <v>195</v>
      </c>
      <c r="B49" s="221">
        <f t="shared" ref="B49:J49" si="20">(B20/B$34)*100</f>
        <v>1.8678652394125699</v>
      </c>
      <c r="C49" s="221">
        <f t="shared" si="20"/>
        <v>2.94419418154403</v>
      </c>
      <c r="D49" s="221">
        <f t="shared" si="20"/>
        <v>0.78590909648546969</v>
      </c>
      <c r="E49" s="179" t="e">
        <f t="shared" si="20"/>
        <v>#DIV/0!</v>
      </c>
      <c r="F49" s="221">
        <f t="shared" si="20"/>
        <v>2.1101892665036051</v>
      </c>
      <c r="G49" s="221">
        <f t="shared" si="20"/>
        <v>3.3913254084742328</v>
      </c>
      <c r="H49" s="179">
        <f t="shared" si="20"/>
        <v>0.84771747280236986</v>
      </c>
      <c r="I49" s="179">
        <f t="shared" si="20"/>
        <v>2.7205704221639229</v>
      </c>
      <c r="J49" s="179">
        <f t="shared" si="20"/>
        <v>2.1746073335583893</v>
      </c>
      <c r="K49" s="167"/>
      <c r="M49" s="56">
        <f t="shared" si="1"/>
        <v>11.569333769697472</v>
      </c>
      <c r="N49" s="56">
        <f t="shared" si="2"/>
        <v>8.5850629615848586</v>
      </c>
      <c r="O49" s="56">
        <f t="shared" si="3"/>
        <v>14.425473134550588</v>
      </c>
      <c r="P49" s="56">
        <f t="shared" si="4"/>
        <v>8.9119158284004634</v>
      </c>
      <c r="Q49" s="56">
        <f t="shared" si="5"/>
        <v>8.8069063337111047</v>
      </c>
      <c r="R49" s="56">
        <f t="shared" si="6"/>
        <v>8.2400918256356395</v>
      </c>
      <c r="S49" s="56">
        <f t="shared" si="7"/>
        <v>7.8537687178544564</v>
      </c>
      <c r="T49" s="56">
        <f t="shared" si="8"/>
        <v>9.2336879375043743</v>
      </c>
    </row>
    <row r="50" spans="1:20" ht="9.1999999999999993" customHeight="1" x14ac:dyDescent="0.15">
      <c r="A50" s="170" t="s">
        <v>103</v>
      </c>
      <c r="B50" s="221">
        <f t="shared" ref="B50:J50" si="21">(B21/B$34)*100</f>
        <v>8.8313998990489875</v>
      </c>
      <c r="C50" s="221">
        <f t="shared" si="21"/>
        <v>7.2589087253730948</v>
      </c>
      <c r="D50" s="221">
        <f t="shared" si="21"/>
        <v>10.412112280236148</v>
      </c>
      <c r="E50" s="179" t="e">
        <f t="shared" si="21"/>
        <v>#DIV/0!</v>
      </c>
      <c r="F50" s="221">
        <f t="shared" si="21"/>
        <v>5.4010350176617994</v>
      </c>
      <c r="G50" s="221">
        <f t="shared" si="21"/>
        <v>6.5158658662693814</v>
      </c>
      <c r="H50" s="179">
        <f t="shared" si="21"/>
        <v>6.8142554902034362</v>
      </c>
      <c r="I50" s="179">
        <f t="shared" si="21"/>
        <v>8.0568660283409166</v>
      </c>
      <c r="J50" s="179">
        <f t="shared" si="21"/>
        <v>6.1787564866121389</v>
      </c>
      <c r="K50" s="167"/>
      <c r="M50" s="56"/>
      <c r="N50" s="56"/>
      <c r="O50" s="56"/>
      <c r="P50" s="56"/>
      <c r="Q50" s="56"/>
      <c r="R50" s="56"/>
      <c r="S50" s="56"/>
      <c r="T50" s="56"/>
    </row>
    <row r="51" spans="1:20" ht="18.600000000000001" customHeight="1" x14ac:dyDescent="0.15">
      <c r="A51" s="170" t="s">
        <v>104</v>
      </c>
      <c r="B51" s="221">
        <f t="shared" ref="B51:J51" si="22">(B22/B$34)*100</f>
        <v>9.2607765640157602</v>
      </c>
      <c r="C51" s="221">
        <f t="shared" si="22"/>
        <v>4.5261148815034451</v>
      </c>
      <c r="D51" s="221">
        <f t="shared" si="22"/>
        <v>14.020191731214792</v>
      </c>
      <c r="E51" s="179" t="e">
        <f t="shared" si="22"/>
        <v>#DIV/0!</v>
      </c>
      <c r="F51" s="221">
        <f t="shared" si="22"/>
        <v>3.1380793937788933</v>
      </c>
      <c r="G51" s="221">
        <f t="shared" si="22"/>
        <v>5.8266144402770639</v>
      </c>
      <c r="H51" s="179">
        <f t="shared" si="22"/>
        <v>2.2785862361197671</v>
      </c>
      <c r="I51" s="179">
        <f t="shared" si="22"/>
        <v>4.9935075147985728</v>
      </c>
      <c r="J51" s="179">
        <f t="shared" si="22"/>
        <v>4.3706678559906669</v>
      </c>
      <c r="K51" s="167"/>
      <c r="M51" s="56"/>
      <c r="N51" s="56"/>
      <c r="O51" s="56"/>
      <c r="P51" s="56"/>
      <c r="Q51" s="56"/>
      <c r="R51" s="56"/>
      <c r="S51" s="56"/>
      <c r="T51" s="56"/>
    </row>
    <row r="52" spans="1:20" ht="9.1999999999999993" customHeight="1" x14ac:dyDescent="0.15">
      <c r="A52" s="170" t="s">
        <v>196</v>
      </c>
      <c r="B52" s="221">
        <f t="shared" ref="B52:J52" si="23">(B23/B$34)*100</f>
        <v>3.7890550292345599</v>
      </c>
      <c r="C52" s="221">
        <f t="shared" si="23"/>
        <v>4.0064097472063871</v>
      </c>
      <c r="D52" s="221">
        <f t="shared" si="23"/>
        <v>3.5705639498828332</v>
      </c>
      <c r="E52" s="179" t="e">
        <f t="shared" si="23"/>
        <v>#DIV/0!</v>
      </c>
      <c r="F52" s="221">
        <f t="shared" si="23"/>
        <v>3.5151505534424907</v>
      </c>
      <c r="G52" s="221">
        <f t="shared" si="23"/>
        <v>4.8317614072666872</v>
      </c>
      <c r="H52" s="179">
        <f t="shared" si="23"/>
        <v>5.3131043964034452</v>
      </c>
      <c r="I52" s="179">
        <f t="shared" si="23"/>
        <v>4.8012578759062174</v>
      </c>
      <c r="J52" s="179">
        <f t="shared" si="23"/>
        <v>3.8275422144327713</v>
      </c>
      <c r="K52" s="167"/>
      <c r="M52" s="56"/>
      <c r="N52" s="56"/>
      <c r="O52" s="56"/>
      <c r="P52" s="56"/>
      <c r="Q52" s="56"/>
      <c r="R52" s="56"/>
      <c r="S52" s="56"/>
      <c r="T52" s="56"/>
    </row>
    <row r="53" spans="1:20" ht="9.1999999999999993" customHeight="1" x14ac:dyDescent="0.15">
      <c r="A53" s="170" t="s">
        <v>77</v>
      </c>
      <c r="B53" s="221">
        <f t="shared" ref="B53:J53" si="24">(B24/B$34)*100</f>
        <v>9.9706736693542641</v>
      </c>
      <c r="C53" s="221">
        <f t="shared" si="24"/>
        <v>12.778671631163677</v>
      </c>
      <c r="D53" s="221">
        <f t="shared" si="24"/>
        <v>7.1479950948191959</v>
      </c>
      <c r="E53" s="179" t="e">
        <f t="shared" si="24"/>
        <v>#DIV/0!</v>
      </c>
      <c r="F53" s="221">
        <f t="shared" si="24"/>
        <v>11.5388189998414</v>
      </c>
      <c r="G53" s="221">
        <f t="shared" si="24"/>
        <v>9.9330659024599139</v>
      </c>
      <c r="H53" s="179">
        <f t="shared" si="24"/>
        <v>11.216065268539339</v>
      </c>
      <c r="I53" s="179">
        <f t="shared" si="24"/>
        <v>11.076133037106048</v>
      </c>
      <c r="J53" s="179">
        <f t="shared" si="24"/>
        <v>11.091107305316347</v>
      </c>
      <c r="K53" s="167"/>
      <c r="M53" s="56"/>
      <c r="N53" s="56"/>
      <c r="O53" s="56"/>
      <c r="P53" s="56"/>
      <c r="Q53" s="56"/>
      <c r="R53" s="56"/>
      <c r="S53" s="56"/>
      <c r="T53" s="56"/>
    </row>
    <row r="54" spans="1:20" ht="19.5" customHeight="1" x14ac:dyDescent="0.15">
      <c r="A54" s="170" t="s">
        <v>105</v>
      </c>
      <c r="B54" s="221">
        <f t="shared" ref="B54:J54" si="25">(B25/B$34)*100</f>
        <v>12.334449987309625</v>
      </c>
      <c r="C54" s="221">
        <f t="shared" si="25"/>
        <v>16.977879295130009</v>
      </c>
      <c r="D54" s="221">
        <f t="shared" si="25"/>
        <v>7.6667441706333914</v>
      </c>
      <c r="E54" s="179" t="e">
        <f t="shared" si="25"/>
        <v>#DIV/0!</v>
      </c>
      <c r="F54" s="221">
        <f t="shared" si="25"/>
        <v>13.896139431643869</v>
      </c>
      <c r="G54" s="221">
        <f t="shared" si="25"/>
        <v>15.122550638574781</v>
      </c>
      <c r="H54" s="179">
        <f t="shared" si="25"/>
        <v>10.98334871603474</v>
      </c>
      <c r="I54" s="179">
        <f t="shared" si="25"/>
        <v>14.299862720143301</v>
      </c>
      <c r="J54" s="179">
        <f t="shared" si="25"/>
        <v>13.670277337395619</v>
      </c>
      <c r="K54" s="167"/>
      <c r="M54" s="56"/>
      <c r="N54" s="56"/>
      <c r="O54" s="56"/>
      <c r="P54" s="56"/>
      <c r="Q54" s="56"/>
      <c r="R54" s="56"/>
      <c r="S54" s="56"/>
      <c r="T54" s="56"/>
    </row>
    <row r="55" spans="1:20" ht="9.1999999999999993" customHeight="1" x14ac:dyDescent="0.15">
      <c r="A55" s="170" t="s">
        <v>151</v>
      </c>
      <c r="B55" s="221">
        <f t="shared" ref="B55:J55" si="26">(B26/B$34)*100</f>
        <v>2.6892153612788969</v>
      </c>
      <c r="C55" s="221">
        <f t="shared" si="26"/>
        <v>0.86078081062071143</v>
      </c>
      <c r="D55" s="221">
        <f t="shared" si="26"/>
        <v>4.5272092278260194</v>
      </c>
      <c r="E55" s="179" t="e">
        <f t="shared" si="26"/>
        <v>#DIV/0!</v>
      </c>
      <c r="F55" s="221">
        <f t="shared" si="26"/>
        <v>0.59036524071852192</v>
      </c>
      <c r="G55" s="221">
        <f t="shared" si="26"/>
        <v>0.34024098198738356</v>
      </c>
      <c r="H55" s="179">
        <f t="shared" si="26"/>
        <v>0.27358043791076198</v>
      </c>
      <c r="I55" s="179">
        <f t="shared" si="26"/>
        <v>0.70639840701086065</v>
      </c>
      <c r="J55" s="179">
        <f t="shared" si="26"/>
        <v>0.86400698765357731</v>
      </c>
      <c r="K55" s="167"/>
      <c r="M55" s="56"/>
      <c r="N55" s="56"/>
      <c r="O55" s="56"/>
      <c r="P55" s="56"/>
      <c r="Q55" s="56"/>
      <c r="R55" s="56"/>
      <c r="S55" s="56"/>
      <c r="T55" s="56"/>
    </row>
    <row r="56" spans="1:20" ht="9.1999999999999993" customHeight="1" x14ac:dyDescent="0.15">
      <c r="A56" s="170" t="s">
        <v>106</v>
      </c>
      <c r="B56" s="221">
        <f t="shared" ref="B56:J56" si="27">(B27/B$34)*100</f>
        <v>8.9303453580978864</v>
      </c>
      <c r="C56" s="221">
        <f t="shared" si="27"/>
        <v>5.2491323443816507</v>
      </c>
      <c r="D56" s="221">
        <f t="shared" si="27"/>
        <v>12.630804277028457</v>
      </c>
      <c r="E56" s="179" t="e">
        <f t="shared" si="27"/>
        <v>#DIV/0!</v>
      </c>
      <c r="F56" s="221">
        <f t="shared" si="27"/>
        <v>5.0168165909994755</v>
      </c>
      <c r="G56" s="221">
        <f t="shared" si="27"/>
        <v>3.2555967673122734</v>
      </c>
      <c r="H56" s="179">
        <f t="shared" si="27"/>
        <v>1.4313461192186372</v>
      </c>
      <c r="I56" s="179">
        <f t="shared" si="27"/>
        <v>5.1042034420293483</v>
      </c>
      <c r="J56" s="179">
        <f t="shared" si="27"/>
        <v>5.2279686157230669</v>
      </c>
      <c r="K56" s="167"/>
      <c r="M56" s="56"/>
      <c r="N56" s="56"/>
      <c r="O56" s="56"/>
      <c r="P56" s="56"/>
      <c r="Q56" s="56"/>
      <c r="R56" s="56"/>
      <c r="S56" s="56"/>
      <c r="T56" s="56"/>
    </row>
    <row r="57" spans="1:20" ht="9.1999999999999993" customHeight="1" x14ac:dyDescent="0.15">
      <c r="A57" s="170" t="s">
        <v>107</v>
      </c>
      <c r="B57" s="221">
        <f t="shared" ref="B57:J57" si="28">(B28/B$34)*100</f>
        <v>0.17655385766920886</v>
      </c>
      <c r="C57" s="221">
        <f t="shared" si="28"/>
        <v>0.21457054838145939</v>
      </c>
      <c r="D57" s="221">
        <f t="shared" si="28"/>
        <v>0.13833841029080393</v>
      </c>
      <c r="E57" s="179" t="e">
        <f t="shared" si="28"/>
        <v>#DIV/0!</v>
      </c>
      <c r="F57" s="221">
        <f t="shared" si="28"/>
        <v>0.16755502544626022</v>
      </c>
      <c r="G57" s="221">
        <f t="shared" si="28"/>
        <v>6.5488079260095033E-2</v>
      </c>
      <c r="H57" s="179" t="s">
        <v>436</v>
      </c>
      <c r="I57" s="179">
        <f t="shared" si="28"/>
        <v>0.1371241349378014</v>
      </c>
      <c r="J57" s="179">
        <f t="shared" si="28"/>
        <v>0.14909221553706734</v>
      </c>
      <c r="K57" s="167"/>
      <c r="M57" s="56"/>
      <c r="N57" s="56"/>
      <c r="O57" s="56"/>
      <c r="P57" s="56"/>
      <c r="Q57" s="56"/>
      <c r="R57" s="56"/>
      <c r="S57" s="56"/>
      <c r="T57" s="56"/>
    </row>
    <row r="58" spans="1:20" ht="18.600000000000001" customHeight="1" x14ac:dyDescent="0.15">
      <c r="A58" s="170" t="s">
        <v>158</v>
      </c>
      <c r="B58" s="221">
        <f t="shared" ref="B58:J58" si="29">(B29/B$34)*100</f>
        <v>3.2776172027823325</v>
      </c>
      <c r="C58" s="221">
        <f t="shared" si="29"/>
        <v>3.1463799660014757</v>
      </c>
      <c r="D58" s="221">
        <f t="shared" si="29"/>
        <v>3.4095405665029404</v>
      </c>
      <c r="E58" s="179" t="e">
        <f t="shared" si="29"/>
        <v>#DIV/0!</v>
      </c>
      <c r="F58" s="221">
        <f t="shared" si="29"/>
        <v>3.4354551965514868</v>
      </c>
      <c r="G58" s="221">
        <f t="shared" si="29"/>
        <v>2.179536630113569</v>
      </c>
      <c r="H58" s="179">
        <f t="shared" si="29"/>
        <v>1.719902210868306</v>
      </c>
      <c r="I58" s="179">
        <f t="shared" si="29"/>
        <v>2.9414951113377232</v>
      </c>
      <c r="J58" s="179">
        <f t="shared" si="29"/>
        <v>3.1708803570398567</v>
      </c>
      <c r="K58" s="167"/>
      <c r="M58" s="56"/>
      <c r="N58" s="56"/>
      <c r="O58" s="56"/>
      <c r="P58" s="56"/>
      <c r="Q58" s="56"/>
      <c r="R58" s="56"/>
      <c r="S58" s="56"/>
      <c r="T58" s="56"/>
    </row>
    <row r="59" spans="1:20" ht="9.1999999999999993" customHeight="1" x14ac:dyDescent="0.15">
      <c r="A59" s="170" t="s">
        <v>78</v>
      </c>
      <c r="B59" s="221">
        <f t="shared" ref="B59:J59" si="30">(B30/B$34)*100</f>
        <v>8.2776535851130593</v>
      </c>
      <c r="C59" s="221">
        <f t="shared" si="30"/>
        <v>5.5125053619167428</v>
      </c>
      <c r="D59" s="221">
        <f t="shared" si="30"/>
        <v>11.05725839650705</v>
      </c>
      <c r="E59" s="179" t="e">
        <f t="shared" si="30"/>
        <v>#DIV/0!</v>
      </c>
      <c r="F59" s="221">
        <f t="shared" si="30"/>
        <v>5.460308084781567</v>
      </c>
      <c r="G59" s="221">
        <f t="shared" si="30"/>
        <v>6.4465729720371554</v>
      </c>
      <c r="H59" s="179">
        <f t="shared" si="30"/>
        <v>6.5420405121962215</v>
      </c>
      <c r="I59" s="179">
        <f t="shared" si="30"/>
        <v>5.0373765599149491</v>
      </c>
      <c r="J59" s="179">
        <f t="shared" si="30"/>
        <v>6.0396956182467827</v>
      </c>
      <c r="K59" s="167"/>
      <c r="M59" s="56"/>
      <c r="N59" s="56"/>
      <c r="O59" s="56"/>
      <c r="P59" s="56"/>
      <c r="Q59" s="56"/>
      <c r="R59" s="56"/>
      <c r="S59" s="56"/>
      <c r="T59" s="56"/>
    </row>
    <row r="60" spans="1:20" ht="18.600000000000001" customHeight="1" x14ac:dyDescent="0.15">
      <c r="A60" s="170" t="s">
        <v>108</v>
      </c>
      <c r="B60" s="221">
        <f t="shared" ref="B60:J60" si="31">(B31/B$34)*100</f>
        <v>8.1179007619618488</v>
      </c>
      <c r="C60" s="221">
        <f t="shared" si="31"/>
        <v>7.123196265650658</v>
      </c>
      <c r="D60" s="221">
        <f t="shared" si="31"/>
        <v>9.1178057148564946</v>
      </c>
      <c r="E60" s="179" t="e">
        <f t="shared" si="31"/>
        <v>#DIV/0!</v>
      </c>
      <c r="F60" s="221">
        <f t="shared" si="31"/>
        <v>5.6303156924729896</v>
      </c>
      <c r="G60" s="221">
        <f t="shared" si="31"/>
        <v>9.0777604698772034</v>
      </c>
      <c r="H60" s="179">
        <f t="shared" si="31"/>
        <v>3.380823214683379</v>
      </c>
      <c r="I60" s="179">
        <f t="shared" si="31"/>
        <v>6.3570517599117453</v>
      </c>
      <c r="J60" s="179">
        <f t="shared" si="31"/>
        <v>6.308923734565858</v>
      </c>
      <c r="K60" s="167"/>
      <c r="M60" s="56">
        <f t="shared" ref="M60:T60" si="32">M21/V21*100</f>
        <v>7.9992432735010972</v>
      </c>
      <c r="N60" s="56">
        <f t="shared" si="32"/>
        <v>6.960723341871546</v>
      </c>
      <c r="O60" s="56">
        <f t="shared" si="32"/>
        <v>8.9931737337825002</v>
      </c>
      <c r="P60" s="56">
        <f t="shared" si="32"/>
        <v>5.6202717898905412</v>
      </c>
      <c r="Q60" s="56">
        <f t="shared" si="32"/>
        <v>9.160959526281264</v>
      </c>
      <c r="R60" s="56">
        <f t="shared" si="32"/>
        <v>3.2352884465974272</v>
      </c>
      <c r="S60" s="56">
        <f t="shared" si="32"/>
        <v>6.3635348736506057</v>
      </c>
      <c r="T60" s="56">
        <f t="shared" si="32"/>
        <v>6.2810914056234983</v>
      </c>
    </row>
    <row r="61" spans="1:20" ht="9.1999999999999993" customHeight="1" x14ac:dyDescent="0.15">
      <c r="A61" s="170" t="s">
        <v>80</v>
      </c>
      <c r="B61" s="221">
        <f t="shared" ref="B61:J61" si="33">(B32/B$34)*100</f>
        <v>0.25924854232653383</v>
      </c>
      <c r="C61" s="221">
        <f t="shared" si="33"/>
        <v>0.45035045632258447</v>
      </c>
      <c r="D61" s="221">
        <f t="shared" si="33"/>
        <v>6.7147520343702388E-2</v>
      </c>
      <c r="E61" s="179" t="e">
        <f t="shared" si="33"/>
        <v>#DIV/0!</v>
      </c>
      <c r="F61" s="221">
        <f t="shared" si="33"/>
        <v>0.35495516576060349</v>
      </c>
      <c r="G61" s="221">
        <f t="shared" si="33"/>
        <v>0.36444658306163324</v>
      </c>
      <c r="H61" s="179">
        <f t="shared" si="33"/>
        <v>0.21465473735767301</v>
      </c>
      <c r="I61" s="179">
        <f t="shared" si="33"/>
        <v>0.52747410180243492</v>
      </c>
      <c r="J61" s="179">
        <f t="shared" si="33"/>
        <v>0.33902409255731714</v>
      </c>
      <c r="K61" s="167"/>
      <c r="M61" s="56">
        <f>M32/V32*100</f>
        <v>0.32301188993553753</v>
      </c>
      <c r="N61" s="56">
        <f t="shared" ref="N61:T62" si="34">N32/W32*100</f>
        <v>0.55946422373118221</v>
      </c>
      <c r="O61" s="56">
        <f t="shared" si="34"/>
        <v>9.6711777817949568E-2</v>
      </c>
      <c r="P61" s="56">
        <f t="shared" si="34"/>
        <v>0.36508824080803398</v>
      </c>
      <c r="Q61" s="56">
        <f t="shared" si="34"/>
        <v>0.41880517698598674</v>
      </c>
      <c r="R61" s="56">
        <f t="shared" si="34"/>
        <v>0.24329937130743781</v>
      </c>
      <c r="S61" s="56">
        <f t="shared" si="34"/>
        <v>0.64288267644879771</v>
      </c>
      <c r="T61" s="56">
        <f t="shared" si="34"/>
        <v>0.36591995705615815</v>
      </c>
    </row>
    <row r="62" spans="1:20" ht="18.600000000000001" customHeight="1" thickBot="1" x14ac:dyDescent="0.2">
      <c r="A62" s="169" t="s">
        <v>72</v>
      </c>
      <c r="B62" s="222">
        <f t="shared" ref="B62:J62" si="35">(B33/B$34)*100</f>
        <v>2.2811685164758924</v>
      </c>
      <c r="C62" s="222">
        <f t="shared" si="35"/>
        <v>2.7939810769472961</v>
      </c>
      <c r="D62" s="222">
        <f t="shared" si="35"/>
        <v>1.7656748990010553</v>
      </c>
      <c r="E62" s="180" t="e">
        <f t="shared" si="35"/>
        <v>#DIV/0!</v>
      </c>
      <c r="F62" s="222">
        <f t="shared" si="35"/>
        <v>0.90270565946302517</v>
      </c>
      <c r="G62" s="222">
        <f t="shared" si="35"/>
        <v>3.1652241608862473</v>
      </c>
      <c r="H62" s="180">
        <f t="shared" si="35"/>
        <v>1.4960777996868102</v>
      </c>
      <c r="I62" s="180">
        <f t="shared" si="35"/>
        <v>2.5704991349656088</v>
      </c>
      <c r="J62" s="180">
        <f t="shared" si="35"/>
        <v>1.4403550116268553</v>
      </c>
      <c r="K62" s="167"/>
      <c r="M62" s="56">
        <f>M33/V33*100</f>
        <v>2.04831128559095</v>
      </c>
      <c r="N62" s="56">
        <f t="shared" si="34"/>
        <v>2.476969728398557</v>
      </c>
      <c r="O62" s="56">
        <f t="shared" si="34"/>
        <v>1.6380575481448663</v>
      </c>
      <c r="P62" s="56">
        <f t="shared" si="34"/>
        <v>0.82447253394395781</v>
      </c>
      <c r="Q62" s="56">
        <f t="shared" si="34"/>
        <v>2.9021599082861496</v>
      </c>
      <c r="R62" s="56">
        <f t="shared" si="34"/>
        <v>1.4692101702335678</v>
      </c>
      <c r="S62" s="56">
        <f t="shared" si="34"/>
        <v>2.0863860205438285</v>
      </c>
      <c r="T62" s="56">
        <f t="shared" si="34"/>
        <v>1.3052215274291645</v>
      </c>
    </row>
    <row r="63" spans="1:20" ht="9.1999999999999993" customHeight="1" x14ac:dyDescent="0.15">
      <c r="A63" s="224" t="s">
        <v>0</v>
      </c>
      <c r="B63" s="223">
        <v>100</v>
      </c>
      <c r="C63" s="223">
        <v>100</v>
      </c>
      <c r="D63" s="223">
        <v>100</v>
      </c>
      <c r="E63" s="181"/>
      <c r="F63" s="223">
        <v>100</v>
      </c>
      <c r="G63" s="223">
        <v>100</v>
      </c>
      <c r="H63" s="181">
        <v>100</v>
      </c>
      <c r="I63" s="181">
        <v>100</v>
      </c>
      <c r="J63" s="181">
        <v>100</v>
      </c>
      <c r="K63" s="167"/>
      <c r="M63" s="56">
        <f>SUM(M37:M62)</f>
        <v>100</v>
      </c>
      <c r="N63" s="56">
        <f t="shared" ref="N63:T63" si="36">SUM(N37:N62)</f>
        <v>99.999999999999986</v>
      </c>
      <c r="O63" s="56">
        <f t="shared" si="36"/>
        <v>100</v>
      </c>
      <c r="P63" s="56">
        <f t="shared" si="36"/>
        <v>100</v>
      </c>
      <c r="Q63" s="56">
        <f t="shared" si="36"/>
        <v>99.999999999999986</v>
      </c>
      <c r="R63" s="56">
        <f t="shared" si="36"/>
        <v>100.00000000000003</v>
      </c>
      <c r="S63" s="56">
        <f t="shared" si="36"/>
        <v>100</v>
      </c>
      <c r="T63" s="56">
        <f t="shared" si="36"/>
        <v>100</v>
      </c>
    </row>
    <row r="64" spans="1:20" ht="10.7" customHeight="1" x14ac:dyDescent="0.15">
      <c r="A64" s="473" t="s">
        <v>352</v>
      </c>
      <c r="B64" s="474"/>
      <c r="C64" s="474"/>
      <c r="D64" s="474"/>
      <c r="E64" s="474"/>
      <c r="F64" s="474"/>
      <c r="G64" s="474"/>
      <c r="H64" s="474"/>
      <c r="I64" s="474"/>
      <c r="J64" s="474"/>
    </row>
    <row r="65" spans="1:10" ht="18" customHeight="1" x14ac:dyDescent="0.15">
      <c r="A65" s="431" t="s">
        <v>250</v>
      </c>
      <c r="B65" s="431"/>
      <c r="C65" s="431"/>
      <c r="D65" s="431"/>
      <c r="E65" s="431"/>
      <c r="F65" s="431"/>
      <c r="G65" s="56"/>
      <c r="H65" s="56"/>
      <c r="I65" s="56"/>
      <c r="J65" s="56"/>
    </row>
    <row r="66" spans="1:10" s="57" customFormat="1" ht="12" customHeight="1" x14ac:dyDescent="0.15">
      <c r="I66" s="27"/>
    </row>
    <row r="67" spans="1:10" s="57" customFormat="1" ht="12" customHeight="1" x14ac:dyDescent="0.15">
      <c r="I67" s="27"/>
    </row>
    <row r="68" spans="1:10" s="57" customFormat="1" ht="12" customHeight="1" x14ac:dyDescent="0.15">
      <c r="I68" s="27"/>
    </row>
    <row r="69" spans="1:10" s="57" customFormat="1" ht="12" customHeight="1" x14ac:dyDescent="0.15">
      <c r="I69" s="27"/>
    </row>
    <row r="70" spans="1:10" s="57" customFormat="1" ht="12" customHeight="1" x14ac:dyDescent="0.15">
      <c r="I70" s="27"/>
    </row>
    <row r="71" spans="1:10" s="57" customFormat="1" ht="12" customHeight="1" x14ac:dyDescent="0.15">
      <c r="I71" s="27"/>
    </row>
    <row r="72" spans="1:10" s="57" customFormat="1" ht="12" customHeight="1" x14ac:dyDescent="0.15">
      <c r="I72" s="27"/>
    </row>
    <row r="73" spans="1:10" s="57" customFormat="1" ht="12" customHeight="1" x14ac:dyDescent="0.15">
      <c r="I73" s="27"/>
    </row>
    <row r="74" spans="1:10" s="57" customFormat="1" ht="12" customHeight="1" x14ac:dyDescent="0.15">
      <c r="I74" s="27"/>
    </row>
    <row r="75" spans="1:10" s="57" customFormat="1" ht="12" customHeight="1" x14ac:dyDescent="0.15">
      <c r="I75" s="27"/>
    </row>
    <row r="76" spans="1:10" s="57" customFormat="1" ht="12" customHeight="1" x14ac:dyDescent="0.15">
      <c r="I76" s="27"/>
    </row>
    <row r="77" spans="1:10" s="57" customFormat="1" ht="12" customHeight="1" x14ac:dyDescent="0.15">
      <c r="I77" s="27"/>
    </row>
    <row r="78" spans="1:10" s="57" customFormat="1" ht="12" customHeight="1" x14ac:dyDescent="0.15">
      <c r="I78" s="27"/>
    </row>
    <row r="79" spans="1:10" s="57" customFormat="1" ht="12" customHeight="1" x14ac:dyDescent="0.15">
      <c r="I79" s="27"/>
    </row>
    <row r="80" spans="1:10" s="57" customFormat="1" ht="12" customHeight="1" x14ac:dyDescent="0.15">
      <c r="I80" s="27"/>
    </row>
    <row r="81" spans="9:9" s="57" customFormat="1" ht="12" customHeight="1" x14ac:dyDescent="0.15">
      <c r="I81" s="27"/>
    </row>
    <row r="82" spans="9:9" s="57" customFormat="1" ht="12" customHeight="1" x14ac:dyDescent="0.15">
      <c r="I82" s="27"/>
    </row>
    <row r="83" spans="9:9" s="57" customFormat="1" ht="12" customHeight="1" x14ac:dyDescent="0.15">
      <c r="I83" s="27"/>
    </row>
    <row r="84" spans="9:9" s="57" customFormat="1" ht="12" customHeight="1" x14ac:dyDescent="0.15">
      <c r="I84" s="27"/>
    </row>
    <row r="85" spans="9:9" s="57" customFormat="1" ht="12" customHeight="1" x14ac:dyDescent="0.15">
      <c r="I85" s="27"/>
    </row>
    <row r="86" spans="9:9" s="57" customFormat="1" ht="12" customHeight="1" x14ac:dyDescent="0.15">
      <c r="I86" s="27"/>
    </row>
    <row r="87" spans="9:9" s="57" customFormat="1" ht="12" customHeight="1" x14ac:dyDescent="0.15">
      <c r="I87" s="27"/>
    </row>
    <row r="88" spans="9:9" s="57" customFormat="1" ht="12" customHeight="1" x14ac:dyDescent="0.15">
      <c r="I88" s="27"/>
    </row>
    <row r="89" spans="9:9" s="57" customFormat="1" ht="12" customHeight="1" x14ac:dyDescent="0.15">
      <c r="I89" s="27"/>
    </row>
    <row r="90" spans="9:9" s="57" customFormat="1" ht="12" customHeight="1" x14ac:dyDescent="0.15">
      <c r="I90" s="27"/>
    </row>
    <row r="91" spans="9:9" s="57" customFormat="1" ht="12" customHeight="1" x14ac:dyDescent="0.15">
      <c r="I91" s="27"/>
    </row>
    <row r="92" spans="9:9" s="57" customFormat="1" ht="12" customHeight="1" x14ac:dyDescent="0.15">
      <c r="I92" s="27"/>
    </row>
    <row r="93" spans="9:9" s="57" customFormat="1" ht="12" customHeight="1" x14ac:dyDescent="0.15">
      <c r="I93" s="27"/>
    </row>
    <row r="94" spans="9:9" s="57" customFormat="1" ht="12" customHeight="1" x14ac:dyDescent="0.15">
      <c r="I94" s="27"/>
    </row>
    <row r="95" spans="9:9" s="57" customFormat="1" ht="12" customHeight="1" x14ac:dyDescent="0.15">
      <c r="I95" s="27"/>
    </row>
  </sheetData>
  <mergeCells count="12">
    <mergeCell ref="A1:J1"/>
    <mergeCell ref="A2:J2"/>
    <mergeCell ref="A3:J3"/>
    <mergeCell ref="A4:J4"/>
    <mergeCell ref="A5:J5"/>
    <mergeCell ref="A64:J64"/>
    <mergeCell ref="A65:F65"/>
    <mergeCell ref="B6:D6"/>
    <mergeCell ref="F6:I6"/>
    <mergeCell ref="J6:J7"/>
    <mergeCell ref="A35:J35"/>
    <mergeCell ref="A36:J36"/>
  </mergeCells>
  <pageMargins left="1.05" right="1.05" top="0.5" bottom="0.25"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view="pageLayout" zoomScale="145" zoomScaleNormal="100" zoomScaleSheetLayoutView="100" zoomScalePageLayoutView="145" workbookViewId="0">
      <selection activeCell="B16" sqref="B8:B16"/>
    </sheetView>
  </sheetViews>
  <sheetFormatPr defaultRowHeight="8.25" x14ac:dyDescent="0.15"/>
  <cols>
    <col min="1" max="1" width="25.28515625" style="26" customWidth="1"/>
    <col min="2" max="2" width="10" style="26" customWidth="1"/>
    <col min="3" max="3" width="9" style="26" customWidth="1"/>
    <col min="4" max="4" width="0.7109375" style="26" customWidth="1"/>
    <col min="5" max="5" width="10" style="26" customWidth="1"/>
    <col min="6" max="6" width="9" style="26" customWidth="1"/>
    <col min="7" max="7" width="0.7109375" style="26" customWidth="1"/>
    <col min="8" max="8" width="10" style="26" customWidth="1"/>
    <col min="9" max="9" width="8.42578125" style="26" customWidth="1"/>
    <col min="10" max="10" width="9.140625" style="26"/>
    <col min="11" max="13" width="10.28515625" style="26" customWidth="1"/>
    <col min="14" max="16384" width="9.140625" style="26"/>
  </cols>
  <sheetData>
    <row r="1" spans="1:15" ht="10.5" customHeight="1" x14ac:dyDescent="0.15">
      <c r="A1" s="442" t="s">
        <v>252</v>
      </c>
      <c r="B1" s="442"/>
      <c r="C1" s="442"/>
      <c r="D1" s="442"/>
      <c r="E1" s="442"/>
      <c r="F1" s="442"/>
      <c r="G1" s="442"/>
      <c r="H1" s="442"/>
      <c r="I1" s="442"/>
    </row>
    <row r="2" spans="1:15" ht="12.75" customHeight="1" x14ac:dyDescent="0.15">
      <c r="A2" s="432" t="s">
        <v>338</v>
      </c>
      <c r="B2" s="432"/>
      <c r="C2" s="432"/>
      <c r="D2" s="432"/>
      <c r="E2" s="432"/>
      <c r="F2" s="432"/>
      <c r="G2" s="432"/>
      <c r="H2" s="432"/>
      <c r="I2" s="432"/>
    </row>
    <row r="3" spans="1:15" ht="18" customHeight="1" x14ac:dyDescent="0.15">
      <c r="A3" s="445" t="s">
        <v>350</v>
      </c>
      <c r="B3" s="445"/>
      <c r="C3" s="445"/>
      <c r="D3" s="445"/>
      <c r="E3" s="445"/>
      <c r="F3" s="445"/>
      <c r="G3" s="445"/>
      <c r="H3" s="445"/>
      <c r="I3" s="445"/>
    </row>
    <row r="4" spans="1:15" ht="7.5" customHeight="1" x14ac:dyDescent="0.15">
      <c r="A4" s="446"/>
      <c r="B4" s="446"/>
      <c r="C4" s="446"/>
      <c r="D4" s="446"/>
      <c r="E4" s="446"/>
      <c r="F4" s="446"/>
      <c r="G4" s="446"/>
      <c r="H4" s="446"/>
      <c r="I4" s="446"/>
    </row>
    <row r="5" spans="1:15" ht="18" customHeight="1" x14ac:dyDescent="0.15">
      <c r="A5" s="447" t="s">
        <v>351</v>
      </c>
      <c r="B5" s="448"/>
      <c r="C5" s="448"/>
      <c r="D5" s="448"/>
      <c r="E5" s="448"/>
      <c r="F5" s="448"/>
      <c r="G5" s="448"/>
      <c r="H5" s="448"/>
      <c r="I5" s="448"/>
    </row>
    <row r="6" spans="1:15" ht="9.1999999999999993" customHeight="1" x14ac:dyDescent="0.15">
      <c r="A6" s="30"/>
      <c r="B6" s="450" t="s">
        <v>255</v>
      </c>
      <c r="C6" s="450"/>
      <c r="D6" s="198"/>
      <c r="E6" s="450" t="s">
        <v>256</v>
      </c>
      <c r="F6" s="450"/>
      <c r="G6" s="198"/>
      <c r="H6" s="450" t="s">
        <v>257</v>
      </c>
      <c r="I6" s="450"/>
    </row>
    <row r="7" spans="1:15" ht="9.1999999999999993" customHeight="1" x14ac:dyDescent="0.15">
      <c r="A7" s="31"/>
      <c r="B7" s="39" t="s">
        <v>181</v>
      </c>
      <c r="C7" s="39" t="s">
        <v>182</v>
      </c>
      <c r="D7" s="39"/>
      <c r="E7" s="39" t="s">
        <v>181</v>
      </c>
      <c r="F7" s="39" t="s">
        <v>182</v>
      </c>
      <c r="G7" s="39"/>
      <c r="H7" s="39" t="s">
        <v>181</v>
      </c>
      <c r="I7" s="39" t="s">
        <v>182</v>
      </c>
    </row>
    <row r="8" spans="1:15" ht="9.1999999999999993" customHeight="1" x14ac:dyDescent="0.15">
      <c r="A8" s="20" t="s">
        <v>183</v>
      </c>
      <c r="B8" s="195">
        <v>302871271</v>
      </c>
      <c r="C8" s="192">
        <f>(B8/B$16)*100</f>
        <v>97.201259895318401</v>
      </c>
      <c r="D8" s="192"/>
      <c r="E8" s="195">
        <v>49620173</v>
      </c>
      <c r="F8" s="192">
        <f>(E8/E$16)*100</f>
        <v>95.557266970012108</v>
      </c>
      <c r="G8" s="192"/>
      <c r="H8" s="195">
        <v>253251098</v>
      </c>
      <c r="I8" s="192">
        <f>(H8/H$16)*100</f>
        <v>97.530021796064972</v>
      </c>
      <c r="K8" s="28"/>
      <c r="L8" s="28"/>
      <c r="M8" s="28"/>
      <c r="N8" s="28"/>
      <c r="O8" s="28"/>
    </row>
    <row r="9" spans="1:15" ht="9.1999999999999993" customHeight="1" x14ac:dyDescent="0.15">
      <c r="A9" s="109" t="s">
        <v>168</v>
      </c>
      <c r="B9" s="196">
        <v>230879179</v>
      </c>
      <c r="C9" s="193">
        <f t="shared" ref="C9:C16" si="0">(B9/B$16)*100</f>
        <v>74.096651717081272</v>
      </c>
      <c r="D9" s="193"/>
      <c r="E9" s="196">
        <v>33780516</v>
      </c>
      <c r="F9" s="193">
        <f t="shared" ref="F9:F16" si="1">(E9/E$16)*100</f>
        <v>65.053658434378406</v>
      </c>
      <c r="G9" s="193"/>
      <c r="H9" s="196">
        <v>197098663</v>
      </c>
      <c r="I9" s="193">
        <f t="shared" ref="I9:I16" si="2">(H9/H$16)*100</f>
        <v>75.905048586858499</v>
      </c>
      <c r="K9" s="28"/>
      <c r="L9" s="28"/>
      <c r="M9" s="28"/>
      <c r="O9" s="28"/>
    </row>
    <row r="10" spans="1:15" ht="9.1999999999999993" customHeight="1" x14ac:dyDescent="0.15">
      <c r="A10" s="109" t="s">
        <v>184</v>
      </c>
      <c r="B10" s="196">
        <v>39244071</v>
      </c>
      <c r="C10" s="193">
        <f t="shared" si="0"/>
        <v>12.594701148202756</v>
      </c>
      <c r="D10" s="193"/>
      <c r="E10" s="196">
        <v>1041071</v>
      </c>
      <c r="F10" s="193">
        <f t="shared" si="1"/>
        <v>2.0048680499710767</v>
      </c>
      <c r="G10" s="193"/>
      <c r="H10" s="196">
        <v>38203000</v>
      </c>
      <c r="I10" s="193">
        <f t="shared" si="2"/>
        <v>14.712431464660696</v>
      </c>
      <c r="K10" s="28"/>
      <c r="L10" s="28"/>
      <c r="M10" s="28"/>
      <c r="O10" s="28"/>
    </row>
    <row r="11" spans="1:15" ht="9.1999999999999993" customHeight="1" x14ac:dyDescent="0.15">
      <c r="A11" s="109" t="s">
        <v>185</v>
      </c>
      <c r="B11" s="196">
        <v>2522316</v>
      </c>
      <c r="C11" s="193">
        <f t="shared" si="0"/>
        <v>0.809493393825788</v>
      </c>
      <c r="D11" s="193"/>
      <c r="E11" s="196">
        <v>445382</v>
      </c>
      <c r="F11" s="193">
        <f t="shared" si="1"/>
        <v>0.85770532637276242</v>
      </c>
      <c r="G11" s="193"/>
      <c r="H11" s="196">
        <v>2076934</v>
      </c>
      <c r="I11" s="193">
        <f t="shared" si="2"/>
        <v>0.79985208312497968</v>
      </c>
      <c r="K11" s="28"/>
      <c r="L11" s="28"/>
      <c r="M11" s="28"/>
      <c r="O11" s="28"/>
    </row>
    <row r="12" spans="1:15" ht="9.1999999999999993" customHeight="1" x14ac:dyDescent="0.15">
      <c r="A12" s="109" t="s">
        <v>186</v>
      </c>
      <c r="B12" s="196">
        <v>15027719</v>
      </c>
      <c r="C12" s="193">
        <f t="shared" si="0"/>
        <v>4.8228847038873308</v>
      </c>
      <c r="D12" s="193"/>
      <c r="E12" s="196">
        <v>169344</v>
      </c>
      <c r="F12" s="193">
        <f t="shared" si="1"/>
        <v>0.32611836757944657</v>
      </c>
      <c r="G12" s="193"/>
      <c r="H12" s="196">
        <v>14858375</v>
      </c>
      <c r="I12" s="193">
        <f t="shared" si="2"/>
        <v>5.7221376296031172</v>
      </c>
      <c r="K12" s="28"/>
      <c r="L12" s="28"/>
      <c r="M12" s="28"/>
      <c r="O12" s="28"/>
    </row>
    <row r="13" spans="1:15" ht="9.1999999999999993" customHeight="1" x14ac:dyDescent="0.15">
      <c r="A13" s="109" t="s">
        <v>187</v>
      </c>
      <c r="B13" s="196">
        <v>494453</v>
      </c>
      <c r="C13" s="193">
        <f t="shared" si="0"/>
        <v>0.15868607940374732</v>
      </c>
      <c r="D13" s="193"/>
      <c r="E13" s="196">
        <v>34797</v>
      </c>
      <c r="F13" s="193">
        <f t="shared" si="1"/>
        <v>6.7011177465171504E-2</v>
      </c>
      <c r="G13" s="193"/>
      <c r="H13" s="196">
        <v>459656</v>
      </c>
      <c r="I13" s="193">
        <f t="shared" si="2"/>
        <v>0.17701901414339391</v>
      </c>
      <c r="K13" s="28"/>
      <c r="L13" s="28"/>
      <c r="M13" s="28"/>
      <c r="O13" s="28"/>
    </row>
    <row r="14" spans="1:15" ht="9.1999999999999993" customHeight="1" x14ac:dyDescent="0.15">
      <c r="A14" s="109" t="s">
        <v>188</v>
      </c>
      <c r="B14" s="196">
        <v>14703533</v>
      </c>
      <c r="C14" s="193">
        <f t="shared" si="0"/>
        <v>4.718842852917505</v>
      </c>
      <c r="D14" s="193"/>
      <c r="E14" s="196">
        <v>14149063</v>
      </c>
      <c r="F14" s="193">
        <f t="shared" si="1"/>
        <v>27.247905614245248</v>
      </c>
      <c r="G14" s="193"/>
      <c r="H14" s="196">
        <v>554470</v>
      </c>
      <c r="I14" s="193">
        <f t="shared" si="2"/>
        <v>0.21353301767427732</v>
      </c>
      <c r="K14" s="28"/>
      <c r="L14" s="28"/>
      <c r="M14" s="28"/>
      <c r="O14" s="28"/>
    </row>
    <row r="15" spans="1:15" ht="9.1999999999999993" customHeight="1" thickBot="1" x14ac:dyDescent="0.2">
      <c r="A15" s="226" t="s">
        <v>189</v>
      </c>
      <c r="B15" s="195">
        <v>8720648</v>
      </c>
      <c r="C15" s="192">
        <f t="shared" si="0"/>
        <v>2.7987401046815981</v>
      </c>
      <c r="D15" s="192"/>
      <c r="E15" s="195">
        <v>2306985</v>
      </c>
      <c r="F15" s="192">
        <f t="shared" si="1"/>
        <v>4.4427330299878918</v>
      </c>
      <c r="G15" s="192"/>
      <c r="H15" s="195">
        <v>6413663</v>
      </c>
      <c r="I15" s="192">
        <f t="shared" si="2"/>
        <v>2.4699782039350344</v>
      </c>
      <c r="K15" s="28"/>
      <c r="L15" s="28"/>
      <c r="M15" s="28"/>
      <c r="O15" s="28"/>
    </row>
    <row r="16" spans="1:15" ht="9.1999999999999993" customHeight="1" x14ac:dyDescent="0.15">
      <c r="A16" s="33" t="s">
        <v>0</v>
      </c>
      <c r="B16" s="197">
        <v>311591919</v>
      </c>
      <c r="C16" s="194">
        <f t="shared" si="0"/>
        <v>100</v>
      </c>
      <c r="D16" s="194"/>
      <c r="E16" s="197">
        <v>51927158</v>
      </c>
      <c r="F16" s="194">
        <f t="shared" si="1"/>
        <v>100</v>
      </c>
      <c r="G16" s="194"/>
      <c r="H16" s="197">
        <v>259664761</v>
      </c>
      <c r="I16" s="194">
        <f t="shared" si="2"/>
        <v>100</v>
      </c>
      <c r="K16" s="28"/>
    </row>
    <row r="17" spans="1:11" ht="10.5" customHeight="1" x14ac:dyDescent="0.15">
      <c r="A17" s="443" t="s">
        <v>352</v>
      </c>
      <c r="B17" s="444"/>
      <c r="C17" s="444"/>
      <c r="D17" s="444"/>
      <c r="E17" s="444"/>
      <c r="F17" s="444"/>
      <c r="G17" s="444"/>
      <c r="H17" s="444"/>
      <c r="I17" s="444"/>
      <c r="K17" s="28"/>
    </row>
    <row r="18" spans="1:11" ht="18" customHeight="1" x14ac:dyDescent="0.15">
      <c r="A18" s="449" t="s">
        <v>250</v>
      </c>
      <c r="B18" s="449"/>
      <c r="C18" s="449"/>
      <c r="D18" s="449"/>
      <c r="E18" s="449"/>
      <c r="F18" s="449"/>
      <c r="G18" s="449"/>
      <c r="H18" s="449"/>
      <c r="I18" s="449"/>
      <c r="K18" s="28"/>
    </row>
  </sheetData>
  <mergeCells count="10">
    <mergeCell ref="A18:I18"/>
    <mergeCell ref="E6:F6"/>
    <mergeCell ref="H6:I6"/>
    <mergeCell ref="B6:C6"/>
    <mergeCell ref="A2:I2"/>
    <mergeCell ref="A1:I1"/>
    <mergeCell ref="A17:I17"/>
    <mergeCell ref="A3:I3"/>
    <mergeCell ref="A4:I4"/>
    <mergeCell ref="A5:I5"/>
  </mergeCells>
  <phoneticPr fontId="3" type="noConversion"/>
  <pageMargins left="1.05" right="1.05" top="0.5" bottom="0.25" header="0" footer="0"/>
  <pageSetup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2"/>
  <sheetViews>
    <sheetView showGridLines="0" view="pageLayout" zoomScale="115" zoomScaleNormal="100" zoomScaleSheetLayoutView="100" zoomScalePageLayoutView="115" workbookViewId="0">
      <selection activeCell="J22" sqref="J22"/>
    </sheetView>
  </sheetViews>
  <sheetFormatPr defaultRowHeight="8.25" x14ac:dyDescent="0.15"/>
  <cols>
    <col min="1" max="1" width="15" style="162" customWidth="1"/>
    <col min="2" max="4" width="8.42578125" style="162" customWidth="1"/>
    <col min="5" max="5" width="0.7109375" style="201" customWidth="1"/>
    <col min="6" max="8" width="8.42578125" style="162" customWidth="1"/>
    <col min="9" max="9" width="8.42578125" style="49" customWidth="1"/>
    <col min="10" max="10" width="8.42578125" style="162" customWidth="1"/>
    <col min="11" max="11" width="14.7109375" style="162" bestFit="1" customWidth="1"/>
    <col min="12" max="16384" width="9.140625" style="162"/>
  </cols>
  <sheetData>
    <row r="1" spans="1:29" ht="9.75" customHeight="1" x14ac:dyDescent="0.15">
      <c r="A1" s="457" t="s">
        <v>315</v>
      </c>
      <c r="B1" s="457"/>
      <c r="C1" s="457"/>
      <c r="D1" s="457"/>
      <c r="E1" s="457"/>
      <c r="F1" s="457"/>
      <c r="G1" s="457"/>
      <c r="H1" s="457"/>
      <c r="I1" s="457"/>
      <c r="J1" s="457"/>
    </row>
    <row r="2" spans="1:29" ht="12.75" customHeight="1" x14ac:dyDescent="0.15">
      <c r="A2" s="432" t="s">
        <v>338</v>
      </c>
      <c r="B2" s="432"/>
      <c r="C2" s="432"/>
      <c r="D2" s="432"/>
      <c r="E2" s="432"/>
      <c r="F2" s="432"/>
      <c r="G2" s="432"/>
      <c r="H2" s="432"/>
      <c r="I2" s="432"/>
      <c r="J2" s="432"/>
    </row>
    <row r="3" spans="1:29" ht="18" customHeight="1" x14ac:dyDescent="0.15">
      <c r="A3" s="445" t="s">
        <v>406</v>
      </c>
      <c r="B3" s="445"/>
      <c r="C3" s="445"/>
      <c r="D3" s="445"/>
      <c r="E3" s="445"/>
      <c r="F3" s="445"/>
      <c r="G3" s="445"/>
      <c r="H3" s="445"/>
      <c r="I3" s="445"/>
      <c r="J3" s="445"/>
    </row>
    <row r="4" spans="1:29" ht="7.5" customHeight="1" x14ac:dyDescent="0.15">
      <c r="A4" s="446"/>
      <c r="B4" s="513"/>
      <c r="C4" s="513"/>
      <c r="D4" s="513"/>
      <c r="E4" s="513"/>
      <c r="F4" s="513"/>
      <c r="G4" s="513"/>
      <c r="H4" s="513"/>
      <c r="I4" s="513"/>
      <c r="J4" s="513"/>
    </row>
    <row r="5" spans="1:29" ht="18" customHeight="1" x14ac:dyDescent="0.15">
      <c r="A5" s="467" t="s">
        <v>404</v>
      </c>
      <c r="B5" s="468"/>
      <c r="C5" s="468"/>
      <c r="D5" s="468"/>
      <c r="E5" s="468"/>
      <c r="F5" s="468"/>
      <c r="G5" s="468"/>
      <c r="H5" s="468"/>
      <c r="I5" s="468"/>
      <c r="J5" s="468"/>
    </row>
    <row r="6" spans="1:29" ht="9" customHeight="1" x14ac:dyDescent="0.15">
      <c r="A6" s="163"/>
      <c r="B6" s="487" t="s">
        <v>256</v>
      </c>
      <c r="C6" s="487"/>
      <c r="D6" s="487"/>
      <c r="E6" s="17"/>
      <c r="F6" s="487" t="s">
        <v>313</v>
      </c>
      <c r="G6" s="487"/>
      <c r="H6" s="487"/>
      <c r="I6" s="487"/>
      <c r="J6" s="514" t="s">
        <v>255</v>
      </c>
    </row>
    <row r="7" spans="1:29" ht="9" customHeight="1" x14ac:dyDescent="0.15">
      <c r="A7" s="162" t="s">
        <v>75</v>
      </c>
      <c r="B7" s="62" t="s">
        <v>0</v>
      </c>
      <c r="C7" s="219" t="s">
        <v>86</v>
      </c>
      <c r="D7" s="219" t="s">
        <v>87</v>
      </c>
      <c r="E7" s="203"/>
      <c r="F7" s="51" t="s">
        <v>63</v>
      </c>
      <c r="G7" s="219" t="s">
        <v>64</v>
      </c>
      <c r="H7" s="51" t="s">
        <v>65</v>
      </c>
      <c r="I7" s="189" t="s">
        <v>66</v>
      </c>
      <c r="J7" s="514"/>
      <c r="K7" s="164"/>
    </row>
    <row r="8" spans="1:29" ht="18.75" customHeight="1" x14ac:dyDescent="0.15">
      <c r="A8" s="168" t="s">
        <v>161</v>
      </c>
      <c r="B8" s="171">
        <f>'30.Det.Industry'!B8+'30.Det.Industry'!B9</f>
        <v>967213</v>
      </c>
      <c r="C8" s="171">
        <f>'30.Det.Industry'!C8+'30.Det.Industry'!C9</f>
        <v>237917</v>
      </c>
      <c r="D8" s="171">
        <f>'30.Det.Industry'!D8+'30.Det.Industry'!D9</f>
        <v>729296</v>
      </c>
      <c r="E8" s="171">
        <f>'30.Det.Industry'!E8+'30.Det.Industry'!E9</f>
        <v>0</v>
      </c>
      <c r="F8" s="171">
        <f>'30.Det.Industry'!F8+'30.Det.Industry'!F9</f>
        <v>2410618</v>
      </c>
      <c r="G8" s="171">
        <f>'30.Det.Industry'!G8+'30.Det.Industry'!G9</f>
        <v>131495</v>
      </c>
      <c r="H8" s="171">
        <f>'30.Det.Industry'!H8+'30.Det.Industry'!H9</f>
        <v>47310</v>
      </c>
      <c r="I8" s="171">
        <f>'30.Det.Industry'!I8+'30.Det.Industry'!I9</f>
        <v>74491</v>
      </c>
      <c r="J8" s="171">
        <f>'30.Det.Industry'!J8+'30.Det.Industry'!J9</f>
        <v>3631127</v>
      </c>
      <c r="M8" s="165">
        <v>1911493</v>
      </c>
      <c r="N8" s="165">
        <v>1188577</v>
      </c>
      <c r="O8" s="165">
        <v>722916</v>
      </c>
      <c r="P8" s="165">
        <v>18077298</v>
      </c>
      <c r="Q8" s="165">
        <v>1825425</v>
      </c>
      <c r="R8" s="165">
        <v>1315490</v>
      </c>
      <c r="S8" s="165">
        <v>473166</v>
      </c>
      <c r="T8" s="165">
        <v>23602872</v>
      </c>
      <c r="V8" s="165">
        <v>27011080</v>
      </c>
      <c r="W8" s="165">
        <v>13209245</v>
      </c>
      <c r="X8" s="165">
        <v>13801835</v>
      </c>
      <c r="Y8" s="165">
        <v>121900119</v>
      </c>
      <c r="Z8" s="165">
        <v>21054181</v>
      </c>
      <c r="AA8" s="165">
        <v>8816710</v>
      </c>
      <c r="AB8" s="165">
        <v>4433935</v>
      </c>
      <c r="AC8" s="165">
        <v>183216025</v>
      </c>
    </row>
    <row r="9" spans="1:29" ht="8.25" customHeight="1" x14ac:dyDescent="0.15">
      <c r="A9" s="170" t="s">
        <v>43</v>
      </c>
      <c r="B9" s="172">
        <f>'30.Det.Industry'!B10</f>
        <v>144054</v>
      </c>
      <c r="C9" s="172">
        <f>'30.Det.Industry'!C10</f>
        <v>101813</v>
      </c>
      <c r="D9" s="172">
        <f>'30.Det.Industry'!D10</f>
        <v>42241</v>
      </c>
      <c r="E9" s="172">
        <f>'30.Det.Industry'!E10</f>
        <v>0</v>
      </c>
      <c r="F9" s="172">
        <f>'30.Det.Industry'!F10</f>
        <v>1090931</v>
      </c>
      <c r="G9" s="172">
        <f>'30.Det.Industry'!G10</f>
        <v>138549</v>
      </c>
      <c r="H9" s="172">
        <f>'30.Det.Industry'!H10</f>
        <v>37432</v>
      </c>
      <c r="I9" s="172">
        <f>'30.Det.Industry'!I10</f>
        <v>30796</v>
      </c>
      <c r="J9" s="172">
        <f>'30.Det.Industry'!J10</f>
        <v>1441762</v>
      </c>
      <c r="M9" s="165">
        <v>531322</v>
      </c>
      <c r="N9" s="165">
        <v>348150</v>
      </c>
      <c r="O9" s="165">
        <v>183172</v>
      </c>
      <c r="P9" s="165">
        <v>5957396</v>
      </c>
      <c r="Q9" s="165">
        <v>510341</v>
      </c>
      <c r="R9" s="165">
        <v>1161244</v>
      </c>
      <c r="S9" s="165">
        <v>188557</v>
      </c>
      <c r="T9" s="165">
        <v>8348860</v>
      </c>
      <c r="V9" s="165">
        <v>27011080</v>
      </c>
      <c r="W9" s="165">
        <v>13209245</v>
      </c>
      <c r="X9" s="165">
        <v>13801835</v>
      </c>
      <c r="Y9" s="165">
        <v>121900119</v>
      </c>
      <c r="Z9" s="165">
        <v>21054181</v>
      </c>
      <c r="AA9" s="165">
        <v>8816710</v>
      </c>
      <c r="AB9" s="165">
        <v>4433935</v>
      </c>
      <c r="AC9" s="165">
        <v>183216025</v>
      </c>
    </row>
    <row r="10" spans="1:29" ht="9" customHeight="1" x14ac:dyDescent="0.15">
      <c r="A10" s="170" t="s">
        <v>44</v>
      </c>
      <c r="B10" s="172">
        <f>'30.Det.Industry'!B11</f>
        <v>2668570</v>
      </c>
      <c r="C10" s="172">
        <f>'30.Det.Industry'!C11</f>
        <v>820294</v>
      </c>
      <c r="D10" s="172">
        <f>'30.Det.Industry'!D11</f>
        <v>1848276</v>
      </c>
      <c r="E10" s="172">
        <f>'30.Det.Industry'!E11</f>
        <v>0</v>
      </c>
      <c r="F10" s="172">
        <f>'30.Det.Industry'!F11</f>
        <v>8050541</v>
      </c>
      <c r="G10" s="172">
        <f>'30.Det.Industry'!G11</f>
        <v>746069</v>
      </c>
      <c r="H10" s="172">
        <f>'30.Det.Industry'!H11</f>
        <v>175248</v>
      </c>
      <c r="I10" s="172">
        <f>'30.Det.Industry'!I11</f>
        <v>261588</v>
      </c>
      <c r="J10" s="172">
        <f>'30.Det.Industry'!J11</f>
        <v>11902016</v>
      </c>
      <c r="M10" s="165">
        <v>412823</v>
      </c>
      <c r="N10" s="165">
        <v>294669</v>
      </c>
      <c r="O10" s="165">
        <v>118154</v>
      </c>
      <c r="P10" s="165">
        <v>3410892</v>
      </c>
      <c r="Q10" s="165">
        <v>621761</v>
      </c>
      <c r="R10" s="165">
        <v>152684</v>
      </c>
      <c r="S10" s="165">
        <v>113741</v>
      </c>
      <c r="T10" s="165">
        <v>4711901</v>
      </c>
      <c r="V10" s="165">
        <v>27011080</v>
      </c>
      <c r="W10" s="165">
        <v>13209245</v>
      </c>
      <c r="X10" s="165">
        <v>13801835</v>
      </c>
      <c r="Y10" s="165">
        <v>121900119</v>
      </c>
      <c r="Z10" s="165">
        <v>21054181</v>
      </c>
      <c r="AA10" s="165">
        <v>8816710</v>
      </c>
      <c r="AB10" s="165">
        <v>4433935</v>
      </c>
      <c r="AC10" s="165">
        <v>183216025</v>
      </c>
    </row>
    <row r="11" spans="1:29" ht="18.75" customHeight="1" x14ac:dyDescent="0.15">
      <c r="A11" s="170" t="s">
        <v>141</v>
      </c>
      <c r="B11" s="172">
        <f>'30.Det.Industry'!B12+'30.Det.Industry'!B13</f>
        <v>2847387</v>
      </c>
      <c r="C11" s="172">
        <f>'30.Det.Industry'!C12+'30.Det.Industry'!C13</f>
        <v>1098894</v>
      </c>
      <c r="D11" s="172">
        <f>'30.Det.Industry'!D12+'30.Det.Industry'!D13</f>
        <v>1748493</v>
      </c>
      <c r="E11" s="172">
        <f>'30.Det.Industry'!E12+'30.Det.Industry'!E13</f>
        <v>0</v>
      </c>
      <c r="F11" s="172">
        <f>'30.Det.Industry'!F12+'30.Det.Industry'!F13</f>
        <v>12405250</v>
      </c>
      <c r="G11" s="172">
        <f>'30.Det.Industry'!G12+'30.Det.Industry'!G13</f>
        <v>1833924</v>
      </c>
      <c r="H11" s="172">
        <f>'30.Det.Industry'!H12+'30.Det.Industry'!H13</f>
        <v>1082332</v>
      </c>
      <c r="I11" s="172">
        <f>'30.Det.Industry'!I12+'30.Det.Industry'!I13</f>
        <v>324305</v>
      </c>
      <c r="J11" s="172">
        <f>'30.Det.Industry'!J12+'30.Det.Industry'!J13</f>
        <v>18493198</v>
      </c>
      <c r="M11" s="165">
        <v>1251240</v>
      </c>
      <c r="N11" s="165">
        <v>831179</v>
      </c>
      <c r="O11" s="165">
        <v>420061</v>
      </c>
      <c r="P11" s="165">
        <v>10825238</v>
      </c>
      <c r="Q11" s="165">
        <v>1245131</v>
      </c>
      <c r="R11" s="165">
        <v>633145</v>
      </c>
      <c r="S11" s="165">
        <v>323470</v>
      </c>
      <c r="T11" s="165">
        <v>14278224</v>
      </c>
      <c r="V11" s="165">
        <v>27011080</v>
      </c>
      <c r="W11" s="165">
        <v>13209245</v>
      </c>
      <c r="X11" s="165">
        <v>13801835</v>
      </c>
      <c r="Y11" s="165">
        <v>121900119</v>
      </c>
      <c r="Z11" s="165">
        <v>21054181</v>
      </c>
      <c r="AA11" s="165">
        <v>8816710</v>
      </c>
      <c r="AB11" s="165">
        <v>4433935</v>
      </c>
      <c r="AC11" s="165">
        <v>183216025</v>
      </c>
    </row>
    <row r="12" spans="1:29" ht="27.75" customHeight="1" x14ac:dyDescent="0.15">
      <c r="A12" s="170" t="s">
        <v>316</v>
      </c>
      <c r="B12" s="172">
        <f>'30.Det.Industry'!B14+'30.Det.Industry'!B15+'30.Det.Industry'!B16</f>
        <v>5121547</v>
      </c>
      <c r="C12" s="172">
        <f>'30.Det.Industry'!C14+'30.Det.Industry'!C15+'30.Det.Industry'!C16</f>
        <v>2923489</v>
      </c>
      <c r="D12" s="172">
        <f>'30.Det.Industry'!D14+'30.Det.Industry'!D15+'30.Det.Industry'!D16</f>
        <v>2198058</v>
      </c>
      <c r="E12" s="172">
        <f>'30.Det.Industry'!E14+'30.Det.Industry'!E15+'30.Det.Industry'!E16</f>
        <v>0</v>
      </c>
      <c r="F12" s="172">
        <f>'30.Det.Industry'!F14+'30.Det.Industry'!F15+'30.Det.Industry'!F16</f>
        <v>22360735</v>
      </c>
      <c r="G12" s="172">
        <f>'30.Det.Industry'!G14+'30.Det.Industry'!G15+'30.Det.Industry'!G16</f>
        <v>3956012</v>
      </c>
      <c r="H12" s="172">
        <f>'30.Det.Industry'!H14+'30.Det.Industry'!H15+'30.Det.Industry'!H16</f>
        <v>1544889</v>
      </c>
      <c r="I12" s="172">
        <f>'30.Det.Industry'!I14+'30.Det.Industry'!I15+'30.Det.Industry'!I16</f>
        <v>842493</v>
      </c>
      <c r="J12" s="172">
        <f>'30.Det.Industry'!J14+'30.Det.Industry'!J15+'30.Det.Industry'!J16</f>
        <v>33825676</v>
      </c>
      <c r="M12" s="165">
        <v>1214265</v>
      </c>
      <c r="N12" s="165">
        <v>787387</v>
      </c>
      <c r="O12" s="165">
        <v>426878</v>
      </c>
      <c r="P12" s="165">
        <v>8689777</v>
      </c>
      <c r="Q12" s="165">
        <v>1909886</v>
      </c>
      <c r="R12" s="165">
        <v>914606</v>
      </c>
      <c r="S12" s="165">
        <v>304484</v>
      </c>
      <c r="T12" s="165">
        <v>13033018</v>
      </c>
      <c r="V12" s="165">
        <v>27011080</v>
      </c>
      <c r="W12" s="165">
        <v>13209245</v>
      </c>
      <c r="X12" s="165">
        <v>13801835</v>
      </c>
      <c r="Y12" s="165">
        <v>121900119</v>
      </c>
      <c r="Z12" s="165">
        <v>21054181</v>
      </c>
      <c r="AA12" s="165">
        <v>8816710</v>
      </c>
      <c r="AB12" s="165">
        <v>4433935</v>
      </c>
      <c r="AC12" s="165">
        <v>183216025</v>
      </c>
    </row>
    <row r="13" spans="1:29" ht="18.75" customHeight="1" x14ac:dyDescent="0.15">
      <c r="A13" s="170" t="s">
        <v>113</v>
      </c>
      <c r="B13" s="172">
        <f>'30.Det.Industry'!B17</f>
        <v>403875</v>
      </c>
      <c r="C13" s="172">
        <f>'30.Det.Industry'!C17</f>
        <v>273005</v>
      </c>
      <c r="D13" s="172">
        <f>'30.Det.Industry'!D17</f>
        <v>130870</v>
      </c>
      <c r="E13" s="172">
        <f>'30.Det.Industry'!E17</f>
        <v>0</v>
      </c>
      <c r="F13" s="172">
        <f>'30.Det.Industry'!F17</f>
        <v>2605685</v>
      </c>
      <c r="G13" s="172">
        <f>'30.Det.Industry'!G17</f>
        <v>425186</v>
      </c>
      <c r="H13" s="172">
        <f>'30.Det.Industry'!H17</f>
        <v>202115</v>
      </c>
      <c r="I13" s="172">
        <f>'30.Det.Industry'!I17</f>
        <v>87292</v>
      </c>
      <c r="J13" s="172">
        <f>'30.Det.Industry'!J17</f>
        <v>3724153</v>
      </c>
      <c r="M13" s="165">
        <v>2427548</v>
      </c>
      <c r="N13" s="165">
        <v>961677</v>
      </c>
      <c r="O13" s="165">
        <v>1465871</v>
      </c>
      <c r="P13" s="165">
        <v>6509953</v>
      </c>
      <c r="Q13" s="165">
        <v>1369266</v>
      </c>
      <c r="R13" s="165">
        <v>582245</v>
      </c>
      <c r="S13" s="165">
        <v>346672</v>
      </c>
      <c r="T13" s="165">
        <v>11235684</v>
      </c>
      <c r="V13" s="165">
        <v>27011080</v>
      </c>
      <c r="W13" s="165">
        <v>13209245</v>
      </c>
      <c r="X13" s="165">
        <v>13801835</v>
      </c>
      <c r="Y13" s="165">
        <v>121900119</v>
      </c>
      <c r="Z13" s="165">
        <v>21054181</v>
      </c>
      <c r="AA13" s="165">
        <v>8816710</v>
      </c>
      <c r="AB13" s="165">
        <v>4433935</v>
      </c>
      <c r="AC13" s="165">
        <v>183216025</v>
      </c>
    </row>
    <row r="14" spans="1:29" ht="27.75" customHeight="1" x14ac:dyDescent="0.15">
      <c r="A14" s="170" t="s">
        <v>114</v>
      </c>
      <c r="B14" s="172">
        <f>'30.Det.Industry'!B18</f>
        <v>1240042</v>
      </c>
      <c r="C14" s="172">
        <f>'30.Det.Industry'!C18</f>
        <v>789604</v>
      </c>
      <c r="D14" s="172">
        <f>'30.Det.Industry'!D18</f>
        <v>450438</v>
      </c>
      <c r="E14" s="172">
        <f>'30.Det.Industry'!E18</f>
        <v>0</v>
      </c>
      <c r="F14" s="172">
        <f>'30.Det.Industry'!F18</f>
        <v>7996332</v>
      </c>
      <c r="G14" s="172">
        <f>'30.Det.Industry'!G18</f>
        <v>1052428</v>
      </c>
      <c r="H14" s="172">
        <f>'30.Det.Industry'!H18</f>
        <v>615051</v>
      </c>
      <c r="I14" s="172">
        <f>'30.Det.Industry'!I18</f>
        <v>211168</v>
      </c>
      <c r="J14" s="172">
        <f>'30.Det.Industry'!J18</f>
        <v>11115021</v>
      </c>
      <c r="M14" s="165">
        <v>2476652</v>
      </c>
      <c r="N14" s="165">
        <v>598113</v>
      </c>
      <c r="O14" s="165">
        <v>1878539</v>
      </c>
      <c r="P14" s="165">
        <v>3748751</v>
      </c>
      <c r="Q14" s="165">
        <v>1198299</v>
      </c>
      <c r="R14" s="165">
        <v>196401</v>
      </c>
      <c r="S14" s="165">
        <v>205002</v>
      </c>
      <c r="T14" s="165">
        <v>7825105</v>
      </c>
      <c r="V14" s="165">
        <v>27011080</v>
      </c>
      <c r="W14" s="165">
        <v>13209245</v>
      </c>
      <c r="X14" s="165">
        <v>13801835</v>
      </c>
      <c r="Y14" s="165">
        <v>121900119</v>
      </c>
      <c r="Z14" s="165">
        <v>21054181</v>
      </c>
      <c r="AA14" s="165">
        <v>8816710</v>
      </c>
      <c r="AB14" s="165">
        <v>4433935</v>
      </c>
      <c r="AC14" s="165">
        <v>183216025</v>
      </c>
    </row>
    <row r="15" spans="1:29" ht="9" customHeight="1" x14ac:dyDescent="0.15">
      <c r="A15" s="170" t="s">
        <v>142</v>
      </c>
      <c r="B15" s="172">
        <f>'30.Det.Industry'!B19</f>
        <v>2965536</v>
      </c>
      <c r="C15" s="172">
        <f>'30.Det.Industry'!C19</f>
        <v>1331137</v>
      </c>
      <c r="D15" s="172">
        <f>'30.Det.Industry'!D19</f>
        <v>1634399</v>
      </c>
      <c r="E15" s="172">
        <f>'30.Det.Industry'!E19</f>
        <v>0</v>
      </c>
      <c r="F15" s="172">
        <f>'30.Det.Industry'!F19</f>
        <v>12917350</v>
      </c>
      <c r="G15" s="172">
        <f>'30.Det.Industry'!G19</f>
        <v>2049931</v>
      </c>
      <c r="H15" s="172">
        <f>'30.Det.Industry'!H19</f>
        <v>1162879</v>
      </c>
      <c r="I15" s="172">
        <f>'30.Det.Industry'!I19</f>
        <v>440767</v>
      </c>
      <c r="J15" s="172">
        <f>'30.Det.Industry'!J19</f>
        <v>19536463</v>
      </c>
      <c r="M15" s="165">
        <v>1472608</v>
      </c>
      <c r="N15" s="165">
        <v>897135</v>
      </c>
      <c r="O15" s="165">
        <v>575473</v>
      </c>
      <c r="P15" s="165">
        <v>6782375</v>
      </c>
      <c r="Q15" s="165">
        <v>1728801</v>
      </c>
      <c r="R15" s="165">
        <v>550669</v>
      </c>
      <c r="S15" s="165">
        <v>322631</v>
      </c>
      <c r="T15" s="165">
        <v>10857084</v>
      </c>
      <c r="V15" s="165">
        <v>27011080</v>
      </c>
      <c r="W15" s="165">
        <v>13209245</v>
      </c>
      <c r="X15" s="165">
        <v>13801835</v>
      </c>
      <c r="Y15" s="165">
        <v>121900119</v>
      </c>
      <c r="Z15" s="165">
        <v>21054181</v>
      </c>
      <c r="AA15" s="165">
        <v>8816710</v>
      </c>
      <c r="AB15" s="165">
        <v>4433935</v>
      </c>
      <c r="AC15" s="165">
        <v>183216025</v>
      </c>
    </row>
    <row r="16" spans="1:29" ht="18.75" customHeight="1" x14ac:dyDescent="0.15">
      <c r="A16" s="170" t="s">
        <v>116</v>
      </c>
      <c r="B16" s="172">
        <f>'30.Det.Industry'!B20</f>
        <v>4335715</v>
      </c>
      <c r="C16" s="172">
        <f>'30.Det.Industry'!C20</f>
        <v>2775122</v>
      </c>
      <c r="D16" s="172">
        <f>'30.Det.Industry'!D20</f>
        <v>1560593</v>
      </c>
      <c r="E16" s="172">
        <f>'30.Det.Industry'!E20</f>
        <v>0</v>
      </c>
      <c r="F16" s="172">
        <f>'30.Det.Industry'!F20</f>
        <v>27047611</v>
      </c>
      <c r="G16" s="172">
        <f>'30.Det.Industry'!G20</f>
        <v>5607380</v>
      </c>
      <c r="H16" s="172">
        <f>'30.Det.Industry'!H20</f>
        <v>2109209</v>
      </c>
      <c r="I16" s="172">
        <f>'30.Det.Industry'!I20</f>
        <v>956177</v>
      </c>
      <c r="J16" s="172">
        <f>'30.Det.Industry'!J20</f>
        <v>40056092</v>
      </c>
      <c r="M16" s="165">
        <v>2716203</v>
      </c>
      <c r="N16" s="165">
        <v>1691777</v>
      </c>
      <c r="O16" s="165">
        <v>1024426</v>
      </c>
      <c r="P16" s="165">
        <v>14268587</v>
      </c>
      <c r="Q16" s="165">
        <v>2105383</v>
      </c>
      <c r="R16" s="165">
        <v>980927</v>
      </c>
      <c r="S16" s="165">
        <v>507045</v>
      </c>
      <c r="T16" s="165">
        <v>20578145</v>
      </c>
      <c r="V16" s="165">
        <v>27011080</v>
      </c>
      <c r="W16" s="165">
        <v>13209245</v>
      </c>
      <c r="X16" s="165">
        <v>13801835</v>
      </c>
      <c r="Y16" s="165">
        <v>121900119</v>
      </c>
      <c r="Z16" s="165">
        <v>21054181</v>
      </c>
      <c r="AA16" s="165">
        <v>8816710</v>
      </c>
      <c r="AB16" s="165">
        <v>4433935</v>
      </c>
      <c r="AC16" s="165">
        <v>183216025</v>
      </c>
    </row>
    <row r="17" spans="1:29" ht="27.75" customHeight="1" x14ac:dyDescent="0.15">
      <c r="A17" s="170" t="s">
        <v>159</v>
      </c>
      <c r="B17" s="172">
        <f>'30.Det.Industry'!B21</f>
        <v>3668780</v>
      </c>
      <c r="C17" s="172">
        <f>'30.Det.Industry'!C21</f>
        <v>1677324</v>
      </c>
      <c r="D17" s="172">
        <f>'30.Det.Industry'!D21</f>
        <v>1991456</v>
      </c>
      <c r="E17" s="172">
        <f>'30.Det.Industry'!E21</f>
        <v>0</v>
      </c>
      <c r="F17" s="172">
        <f>'30.Det.Industry'!F21</f>
        <v>11185843</v>
      </c>
      <c r="G17" s="172">
        <f>'30.Det.Industry'!G21</f>
        <v>2176478</v>
      </c>
      <c r="H17" s="172">
        <f>'30.Det.Industry'!H21</f>
        <v>1046776</v>
      </c>
      <c r="I17" s="172">
        <f>'30.Det.Industry'!I21</f>
        <v>600918</v>
      </c>
      <c r="J17" s="172">
        <f>'30.Det.Industry'!J21</f>
        <v>18678795</v>
      </c>
      <c r="M17" s="165">
        <v>3352442</v>
      </c>
      <c r="N17" s="165">
        <v>2297648</v>
      </c>
      <c r="O17" s="165">
        <v>1054794</v>
      </c>
      <c r="P17" s="165">
        <v>17209932</v>
      </c>
      <c r="Q17" s="165">
        <v>3246893</v>
      </c>
      <c r="R17" s="165">
        <v>1019532</v>
      </c>
      <c r="S17" s="165">
        <v>620962</v>
      </c>
      <c r="T17" s="165">
        <v>25449761</v>
      </c>
      <c r="V17" s="165">
        <v>27011080</v>
      </c>
      <c r="W17" s="165">
        <v>13209245</v>
      </c>
      <c r="X17" s="165">
        <v>13801835</v>
      </c>
      <c r="Y17" s="165">
        <v>121900119</v>
      </c>
      <c r="Z17" s="165">
        <v>21054181</v>
      </c>
      <c r="AA17" s="165">
        <v>8816710</v>
      </c>
      <c r="AB17" s="165">
        <v>4433935</v>
      </c>
      <c r="AC17" s="165">
        <v>183216025</v>
      </c>
    </row>
    <row r="18" spans="1:29" ht="18.75" customHeight="1" x14ac:dyDescent="0.15">
      <c r="A18" s="170" t="s">
        <v>118</v>
      </c>
      <c r="B18" s="172">
        <f>'30.Det.Industry'!B22</f>
        <v>1595150</v>
      </c>
      <c r="C18" s="172">
        <f>'30.Det.Industry'!C22</f>
        <v>607022</v>
      </c>
      <c r="D18" s="172">
        <f>'30.Det.Industry'!D22</f>
        <v>988128</v>
      </c>
      <c r="E18" s="172">
        <f>'30.Det.Industry'!E22</f>
        <v>0</v>
      </c>
      <c r="F18" s="172">
        <f>'30.Det.Industry'!F22</f>
        <v>5882922</v>
      </c>
      <c r="G18" s="172">
        <f>'30.Det.Industry'!G22</f>
        <v>900983</v>
      </c>
      <c r="H18" s="172">
        <f>'30.Det.Industry'!H22</f>
        <v>519902</v>
      </c>
      <c r="I18" s="172">
        <f>'30.Det.Industry'!I22</f>
        <v>210680</v>
      </c>
      <c r="J18" s="172">
        <f>'30.Det.Industry'!J22</f>
        <v>9109637</v>
      </c>
      <c r="M18" s="165">
        <v>719773</v>
      </c>
      <c r="N18" s="165">
        <v>108263</v>
      </c>
      <c r="O18" s="165">
        <v>611510</v>
      </c>
      <c r="P18" s="165">
        <v>680330</v>
      </c>
      <c r="Q18" s="165">
        <v>76098</v>
      </c>
      <c r="R18" s="165">
        <v>21952</v>
      </c>
      <c r="S18" s="165">
        <v>31735</v>
      </c>
      <c r="T18" s="165">
        <v>1529888</v>
      </c>
      <c r="V18" s="165">
        <v>27011080</v>
      </c>
      <c r="W18" s="165">
        <v>13209245</v>
      </c>
      <c r="X18" s="165">
        <v>13801835</v>
      </c>
      <c r="Y18" s="165">
        <v>121900119</v>
      </c>
      <c r="Z18" s="165">
        <v>21054181</v>
      </c>
      <c r="AA18" s="165">
        <v>8816710</v>
      </c>
      <c r="AB18" s="165">
        <v>4433935</v>
      </c>
      <c r="AC18" s="165">
        <v>183216025</v>
      </c>
    </row>
    <row r="19" spans="1:29" ht="9" customHeight="1" x14ac:dyDescent="0.15">
      <c r="A19" s="170" t="s">
        <v>119</v>
      </c>
      <c r="B19" s="172">
        <f>'30.Det.Industry'!B23</f>
        <v>898157</v>
      </c>
      <c r="C19" s="172">
        <f>'30.Det.Industry'!C23</f>
        <v>703153</v>
      </c>
      <c r="D19" s="172">
        <f>'30.Det.Industry'!D23</f>
        <v>195004</v>
      </c>
      <c r="E19" s="172">
        <f>'30.Det.Industry'!E23</f>
        <v>0</v>
      </c>
      <c r="F19" s="172">
        <f>'30.Det.Industry'!F23</f>
        <v>5802239</v>
      </c>
      <c r="G19" s="172">
        <f>'30.Det.Industry'!G23</f>
        <v>1368086</v>
      </c>
      <c r="H19" s="172">
        <f>'30.Det.Industry'!H23</f>
        <v>294373</v>
      </c>
      <c r="I19" s="172">
        <f>'30.Det.Industry'!I23</f>
        <v>292478</v>
      </c>
      <c r="J19" s="172">
        <f>'30.Det.Industry'!J23</f>
        <v>8655333</v>
      </c>
      <c r="M19" s="165">
        <v>2598507</v>
      </c>
      <c r="N19" s="165">
        <v>750099</v>
      </c>
      <c r="O19" s="165">
        <v>1848408</v>
      </c>
      <c r="P19" s="165">
        <v>6574760</v>
      </c>
      <c r="Q19" s="165">
        <v>734708</v>
      </c>
      <c r="R19" s="165">
        <v>125077</v>
      </c>
      <c r="S19" s="165">
        <v>245070</v>
      </c>
      <c r="T19" s="165">
        <v>10278122</v>
      </c>
      <c r="V19" s="165">
        <v>27011080</v>
      </c>
      <c r="W19" s="165">
        <v>13209245</v>
      </c>
      <c r="X19" s="165">
        <v>13801835</v>
      </c>
      <c r="Y19" s="165">
        <v>121900119</v>
      </c>
      <c r="Z19" s="165">
        <v>21054181</v>
      </c>
      <c r="AA19" s="165">
        <v>8816710</v>
      </c>
      <c r="AB19" s="165">
        <v>4433935</v>
      </c>
      <c r="AC19" s="165">
        <v>183216025</v>
      </c>
    </row>
    <row r="20" spans="1:29" ht="9" customHeight="1" x14ac:dyDescent="0.15">
      <c r="A20" s="170" t="s">
        <v>160</v>
      </c>
      <c r="B20" s="172">
        <f>'30.Det.Industry'!B24</f>
        <v>137139</v>
      </c>
      <c r="C20" s="172">
        <f>'30.Det.Industry'!C24</f>
        <v>121985</v>
      </c>
      <c r="D20" s="172">
        <f>'30.Det.Industry'!D24</f>
        <v>15154</v>
      </c>
      <c r="E20" s="172">
        <f>'30.Det.Industry'!E24</f>
        <v>0</v>
      </c>
      <c r="F20" s="172">
        <f>'30.Det.Industry'!F24</f>
        <v>772920</v>
      </c>
      <c r="G20" s="172">
        <f>'30.Det.Industry'!G24</f>
        <v>152103</v>
      </c>
      <c r="H20" s="172">
        <f>'30.Det.Industry'!H24</f>
        <v>35672</v>
      </c>
      <c r="I20" s="172">
        <f>'30.Det.Industry'!I24</f>
        <v>46495</v>
      </c>
      <c r="J20" s="172">
        <f>'30.Det.Industry'!J24</f>
        <v>1144329</v>
      </c>
      <c r="M20" s="165">
        <v>3125002</v>
      </c>
      <c r="N20" s="165">
        <v>1134022</v>
      </c>
      <c r="O20" s="165">
        <v>1990980</v>
      </c>
      <c r="P20" s="165">
        <v>10863636</v>
      </c>
      <c r="Q20" s="165">
        <v>1854222</v>
      </c>
      <c r="R20" s="165">
        <v>726505</v>
      </c>
      <c r="S20" s="165">
        <v>348231</v>
      </c>
      <c r="T20" s="165">
        <v>16917596</v>
      </c>
      <c r="V20" s="165">
        <v>27011080</v>
      </c>
      <c r="W20" s="165">
        <v>13209245</v>
      </c>
      <c r="X20" s="165">
        <v>13801835</v>
      </c>
      <c r="Y20" s="165">
        <v>121900119</v>
      </c>
      <c r="Z20" s="165">
        <v>21054181</v>
      </c>
      <c r="AA20" s="165">
        <v>8816710</v>
      </c>
      <c r="AB20" s="165">
        <v>4433935</v>
      </c>
      <c r="AC20" s="165">
        <v>183216025</v>
      </c>
    </row>
    <row r="21" spans="1:29" ht="18.75" customHeight="1" thickBot="1" x14ac:dyDescent="0.2">
      <c r="A21" s="183" t="s">
        <v>72</v>
      </c>
      <c r="B21" s="185">
        <f>'30.Det.Industry'!B25</f>
        <v>630134</v>
      </c>
      <c r="C21" s="185">
        <f>'30.Det.Industry'!C25</f>
        <v>386901</v>
      </c>
      <c r="D21" s="185">
        <f>'30.Det.Industry'!D25</f>
        <v>243233</v>
      </c>
      <c r="E21" s="185">
        <f>'30.Det.Industry'!E25</f>
        <v>0</v>
      </c>
      <c r="F21" s="185">
        <f>'30.Det.Industry'!F25</f>
        <v>1097933</v>
      </c>
      <c r="G21" s="185">
        <f>'30.Det.Industry'!G25</f>
        <v>671343</v>
      </c>
      <c r="H21" s="185">
        <f>'30.Det.Industry'!H25</f>
        <v>134766</v>
      </c>
      <c r="I21" s="185">
        <f>'30.Det.Industry'!I25</f>
        <v>115549</v>
      </c>
      <c r="J21" s="185">
        <f>'30.Det.Industry'!J25</f>
        <v>2649725</v>
      </c>
      <c r="M21" s="165">
        <v>2160682</v>
      </c>
      <c r="N21" s="165">
        <v>919459</v>
      </c>
      <c r="O21" s="165">
        <v>1241223</v>
      </c>
      <c r="P21" s="165">
        <v>6851118</v>
      </c>
      <c r="Q21" s="165">
        <v>1928765</v>
      </c>
      <c r="R21" s="165">
        <v>285246</v>
      </c>
      <c r="S21" s="165">
        <v>282155</v>
      </c>
      <c r="T21" s="165">
        <v>11507966</v>
      </c>
      <c r="V21" s="165">
        <v>27011080</v>
      </c>
      <c r="W21" s="165">
        <v>13209245</v>
      </c>
      <c r="X21" s="165">
        <v>13801835</v>
      </c>
      <c r="Y21" s="165">
        <v>121900119</v>
      </c>
      <c r="Z21" s="165">
        <v>21054181</v>
      </c>
      <c r="AA21" s="165">
        <v>8816710</v>
      </c>
      <c r="AB21" s="165">
        <v>4433935</v>
      </c>
      <c r="AC21" s="165">
        <v>183216025</v>
      </c>
    </row>
    <row r="22" spans="1:29" ht="9.1999999999999993" customHeight="1" x14ac:dyDescent="0.15">
      <c r="A22" s="186" t="s">
        <v>0</v>
      </c>
      <c r="B22" s="188">
        <f>SUM(B8:B21)</f>
        <v>27623299</v>
      </c>
      <c r="C22" s="188">
        <f t="shared" ref="C22:J22" si="0">SUM(C8:C21)</f>
        <v>13847660</v>
      </c>
      <c r="D22" s="188">
        <f t="shared" si="0"/>
        <v>13775639</v>
      </c>
      <c r="E22" s="188">
        <f t="shared" si="0"/>
        <v>0</v>
      </c>
      <c r="F22" s="188">
        <f t="shared" si="0"/>
        <v>121626910</v>
      </c>
      <c r="G22" s="188">
        <f t="shared" si="0"/>
        <v>21209967</v>
      </c>
      <c r="H22" s="188">
        <f t="shared" si="0"/>
        <v>9007954</v>
      </c>
      <c r="I22" s="188">
        <f t="shared" si="0"/>
        <v>4495197</v>
      </c>
      <c r="J22" s="400">
        <f t="shared" si="0"/>
        <v>183963327</v>
      </c>
      <c r="M22" s="165"/>
      <c r="N22" s="165"/>
      <c r="O22" s="165"/>
      <c r="P22" s="165"/>
      <c r="Q22" s="165"/>
      <c r="R22" s="165"/>
      <c r="S22" s="165"/>
      <c r="T22" s="165"/>
      <c r="V22" s="165"/>
      <c r="W22" s="165"/>
      <c r="X22" s="165"/>
      <c r="Y22" s="165"/>
      <c r="Z22" s="165"/>
      <c r="AA22" s="165"/>
      <c r="AB22" s="165"/>
      <c r="AC22" s="165"/>
    </row>
    <row r="23" spans="1:29" ht="9.1999999999999993" customHeight="1" x14ac:dyDescent="0.15">
      <c r="A23" s="511"/>
      <c r="B23" s="511"/>
      <c r="C23" s="511"/>
      <c r="D23" s="511"/>
      <c r="E23" s="511"/>
      <c r="F23" s="511"/>
      <c r="G23" s="511"/>
      <c r="H23" s="511"/>
      <c r="I23" s="511"/>
      <c r="J23" s="511"/>
      <c r="K23" s="55"/>
    </row>
    <row r="24" spans="1:29" ht="9.1999999999999993" customHeight="1" x14ac:dyDescent="0.15">
      <c r="A24" s="512" t="s">
        <v>335</v>
      </c>
      <c r="B24" s="512"/>
      <c r="C24" s="512"/>
      <c r="D24" s="512"/>
      <c r="E24" s="512"/>
      <c r="F24" s="512"/>
      <c r="G24" s="512"/>
      <c r="H24" s="512"/>
      <c r="I24" s="512"/>
      <c r="J24" s="512"/>
    </row>
    <row r="25" spans="1:29" ht="18.75" customHeight="1" x14ac:dyDescent="0.15">
      <c r="A25" s="168" t="s">
        <v>161</v>
      </c>
      <c r="B25" s="377">
        <f>(B8/B$22)*100</f>
        <v>3.5014391293378826</v>
      </c>
      <c r="C25" s="377">
        <f t="shared" ref="C25:J25" si="1">(C8/C$22)*100</f>
        <v>1.7181025530667275</v>
      </c>
      <c r="D25" s="377">
        <f t="shared" si="1"/>
        <v>5.2940992428735978</v>
      </c>
      <c r="E25" s="377" t="e">
        <f t="shared" si="1"/>
        <v>#DIV/0!</v>
      </c>
      <c r="F25" s="377">
        <f t="shared" si="1"/>
        <v>1.981977508102442</v>
      </c>
      <c r="G25" s="377">
        <f t="shared" si="1"/>
        <v>0.619967961289143</v>
      </c>
      <c r="H25" s="377">
        <f t="shared" si="1"/>
        <v>0.52520250436447613</v>
      </c>
      <c r="I25" s="377">
        <f t="shared" si="1"/>
        <v>1.6571242595152116</v>
      </c>
      <c r="J25" s="377">
        <f t="shared" si="1"/>
        <v>1.9738319909815505</v>
      </c>
      <c r="K25" s="167"/>
      <c r="M25" s="56">
        <f t="shared" ref="M25:M38" si="2">M8/V8*100</f>
        <v>7.0766996358531387</v>
      </c>
      <c r="N25" s="56">
        <f t="shared" ref="N25:N38" si="3">N8/W8*100</f>
        <v>8.9980691553529368</v>
      </c>
      <c r="O25" s="56">
        <f t="shared" ref="O25:O38" si="4">O8/X8*100</f>
        <v>5.2378252601918511</v>
      </c>
      <c r="P25" s="56">
        <f t="shared" ref="P25:P38" si="5">P8/Y8*100</f>
        <v>14.829598320572599</v>
      </c>
      <c r="Q25" s="56">
        <f t="shared" ref="Q25:Q38" si="6">Q8/Z8*100</f>
        <v>8.6701306500594821</v>
      </c>
      <c r="R25" s="56">
        <f t="shared" ref="R25:R38" si="7">R8/AA8*100</f>
        <v>14.920418160515659</v>
      </c>
      <c r="S25" s="56">
        <f t="shared" ref="S25:S38" si="8">S8/AB8*100</f>
        <v>10.671469022437179</v>
      </c>
      <c r="T25" s="56">
        <f t="shared" ref="T25:T38" si="9">T8/AC8*100</f>
        <v>12.882536885078693</v>
      </c>
      <c r="U25" s="56"/>
    </row>
    <row r="26" spans="1:29" ht="9" customHeight="1" x14ac:dyDescent="0.15">
      <c r="A26" s="170" t="s">
        <v>43</v>
      </c>
      <c r="B26" s="377">
        <f t="shared" ref="B26:J26" si="10">(B9/B$22)*100</f>
        <v>0.52149455428911651</v>
      </c>
      <c r="C26" s="377">
        <f t="shared" si="10"/>
        <v>0.73523613375833896</v>
      </c>
      <c r="D26" s="377">
        <f t="shared" si="10"/>
        <v>0.30663550344198187</v>
      </c>
      <c r="E26" s="377" t="e">
        <f t="shared" si="10"/>
        <v>#DIV/0!</v>
      </c>
      <c r="F26" s="377">
        <f t="shared" si="10"/>
        <v>0.89694870978799024</v>
      </c>
      <c r="G26" s="377">
        <f t="shared" si="10"/>
        <v>0.653225910252477</v>
      </c>
      <c r="H26" s="377">
        <f t="shared" si="10"/>
        <v>0.41554386267958299</v>
      </c>
      <c r="I26" s="377">
        <f t="shared" si="10"/>
        <v>0.68508677150300645</v>
      </c>
      <c r="J26" s="377">
        <f t="shared" si="10"/>
        <v>0.78372250791050335</v>
      </c>
      <c r="K26" s="167"/>
      <c r="M26" s="56">
        <f t="shared" si="2"/>
        <v>1.967052039385319</v>
      </c>
      <c r="N26" s="56">
        <f t="shared" si="3"/>
        <v>2.6356540438155247</v>
      </c>
      <c r="O26" s="56">
        <f t="shared" si="4"/>
        <v>1.3271568599392762</v>
      </c>
      <c r="P26" s="56">
        <f t="shared" si="5"/>
        <v>4.8871125384217224</v>
      </c>
      <c r="Q26" s="56">
        <f t="shared" si="6"/>
        <v>2.4239413539762009</v>
      </c>
      <c r="R26" s="56">
        <f t="shared" si="7"/>
        <v>13.170944717473979</v>
      </c>
      <c r="S26" s="56">
        <f t="shared" si="8"/>
        <v>4.2525882765534453</v>
      </c>
      <c r="T26" s="56">
        <f t="shared" si="9"/>
        <v>4.5568393921874462</v>
      </c>
    </row>
    <row r="27" spans="1:29" ht="9" customHeight="1" x14ac:dyDescent="0.15">
      <c r="A27" s="170" t="s">
        <v>44</v>
      </c>
      <c r="B27" s="377">
        <f t="shared" ref="B27:J27" si="11">(B10/B$22)*100</f>
        <v>9.6605767471872195</v>
      </c>
      <c r="C27" s="377">
        <f t="shared" si="11"/>
        <v>5.9237011885040509</v>
      </c>
      <c r="D27" s="377">
        <f t="shared" si="11"/>
        <v>13.416989222786688</v>
      </c>
      <c r="E27" s="377" t="e">
        <f t="shared" si="11"/>
        <v>#DIV/0!</v>
      </c>
      <c r="F27" s="377">
        <f t="shared" si="11"/>
        <v>6.619045900286376</v>
      </c>
      <c r="G27" s="377">
        <f t="shared" si="11"/>
        <v>3.5175396548236022</v>
      </c>
      <c r="H27" s="377">
        <f t="shared" si="11"/>
        <v>1.9454806274543588</v>
      </c>
      <c r="I27" s="377">
        <f t="shared" si="11"/>
        <v>5.8192777758127177</v>
      </c>
      <c r="J27" s="377">
        <f t="shared" si="11"/>
        <v>6.4697764462587699</v>
      </c>
      <c r="K27" s="167"/>
      <c r="M27" s="56">
        <f t="shared" si="2"/>
        <v>1.5283468857964955</v>
      </c>
      <c r="N27" s="56">
        <f t="shared" si="3"/>
        <v>2.2307785191356508</v>
      </c>
      <c r="O27" s="56">
        <f t="shared" si="4"/>
        <v>0.85607457269268905</v>
      </c>
      <c r="P27" s="56">
        <f t="shared" si="5"/>
        <v>2.7981039132537679</v>
      </c>
      <c r="Q27" s="56">
        <f t="shared" si="6"/>
        <v>2.9531474057338065</v>
      </c>
      <c r="R27" s="56">
        <f t="shared" si="7"/>
        <v>1.7317570839916478</v>
      </c>
      <c r="S27" s="56">
        <f t="shared" si="8"/>
        <v>2.5652383266782217</v>
      </c>
      <c r="T27" s="56">
        <f t="shared" si="9"/>
        <v>2.5717734024630214</v>
      </c>
    </row>
    <row r="28" spans="1:29" ht="18.75" customHeight="1" x14ac:dyDescent="0.15">
      <c r="A28" s="170" t="s">
        <v>141</v>
      </c>
      <c r="B28" s="377">
        <f t="shared" ref="B28:J28" si="12">(B11/B$22)*100</f>
        <v>10.307917964469052</v>
      </c>
      <c r="C28" s="377">
        <f t="shared" si="12"/>
        <v>7.9355934504457801</v>
      </c>
      <c r="D28" s="377">
        <f t="shared" si="12"/>
        <v>12.692645328467158</v>
      </c>
      <c r="E28" s="377" t="e">
        <f t="shared" si="12"/>
        <v>#DIV/0!</v>
      </c>
      <c r="F28" s="377">
        <f t="shared" si="12"/>
        <v>10.199428728395715</v>
      </c>
      <c r="G28" s="377">
        <f t="shared" si="12"/>
        <v>8.6465198177818952</v>
      </c>
      <c r="H28" s="377">
        <f t="shared" si="12"/>
        <v>12.015292262815731</v>
      </c>
      <c r="I28" s="377">
        <f t="shared" si="12"/>
        <v>7.2144780306625051</v>
      </c>
      <c r="J28" s="377">
        <f t="shared" si="12"/>
        <v>10.052654679375308</v>
      </c>
      <c r="K28" s="167"/>
      <c r="M28" s="56">
        <f t="shared" si="2"/>
        <v>4.6323212548332018</v>
      </c>
      <c r="N28" s="56">
        <f t="shared" si="3"/>
        <v>6.2924035400963492</v>
      </c>
      <c r="O28" s="56">
        <f t="shared" si="4"/>
        <v>3.0435155904993794</v>
      </c>
      <c r="P28" s="56">
        <f t="shared" si="5"/>
        <v>8.8804162693229198</v>
      </c>
      <c r="Q28" s="56">
        <f t="shared" si="6"/>
        <v>5.9139369990217139</v>
      </c>
      <c r="R28" s="56">
        <f t="shared" si="7"/>
        <v>7.1811934383687337</v>
      </c>
      <c r="S28" s="56">
        <f t="shared" si="8"/>
        <v>7.295325709555958</v>
      </c>
      <c r="T28" s="56">
        <f t="shared" si="9"/>
        <v>7.7931087086951036</v>
      </c>
    </row>
    <row r="29" spans="1:29" ht="27.75" customHeight="1" x14ac:dyDescent="0.15">
      <c r="A29" s="170" t="s">
        <v>316</v>
      </c>
      <c r="B29" s="377">
        <f t="shared" ref="B29:J29" si="13">(B12/B$22)*100</f>
        <v>18.540678287557181</v>
      </c>
      <c r="C29" s="377">
        <f t="shared" si="13"/>
        <v>21.111790728541862</v>
      </c>
      <c r="D29" s="377">
        <f t="shared" si="13"/>
        <v>15.956123705041922</v>
      </c>
      <c r="E29" s="377" t="e">
        <f t="shared" si="13"/>
        <v>#DIV/0!</v>
      </c>
      <c r="F29" s="377">
        <f t="shared" si="13"/>
        <v>18.384693814880276</v>
      </c>
      <c r="G29" s="377">
        <f t="shared" si="13"/>
        <v>18.651665040308643</v>
      </c>
      <c r="H29" s="377">
        <f t="shared" si="13"/>
        <v>17.150276300256419</v>
      </c>
      <c r="I29" s="377">
        <f t="shared" si="13"/>
        <v>18.742070703464165</v>
      </c>
      <c r="J29" s="377">
        <f t="shared" si="13"/>
        <v>18.387184310925186</v>
      </c>
      <c r="K29" s="167"/>
      <c r="M29" s="56">
        <f t="shared" si="2"/>
        <v>4.4954329852786339</v>
      </c>
      <c r="N29" s="56">
        <f t="shared" si="3"/>
        <v>5.9608781576842578</v>
      </c>
      <c r="O29" s="56">
        <f t="shared" si="4"/>
        <v>3.0929075735219267</v>
      </c>
      <c r="P29" s="56">
        <f t="shared" si="5"/>
        <v>7.1286041976710459</v>
      </c>
      <c r="Q29" s="56">
        <f t="shared" si="6"/>
        <v>9.0712908756697779</v>
      </c>
      <c r="R29" s="56">
        <f t="shared" si="7"/>
        <v>10.373552039252736</v>
      </c>
      <c r="S29" s="56">
        <f t="shared" si="8"/>
        <v>6.8671281829796786</v>
      </c>
      <c r="T29" s="56">
        <f t="shared" si="9"/>
        <v>7.1134705602307449</v>
      </c>
    </row>
    <row r="30" spans="1:29" ht="18.75" customHeight="1" x14ac:dyDescent="0.15">
      <c r="A30" s="170" t="s">
        <v>113</v>
      </c>
      <c r="B30" s="377">
        <f t="shared" ref="B30:J30" si="14">(B13/B$22)*100</f>
        <v>1.4620809773662444</v>
      </c>
      <c r="C30" s="377">
        <f t="shared" si="14"/>
        <v>1.9714883236590153</v>
      </c>
      <c r="D30" s="377">
        <f t="shared" si="14"/>
        <v>0.95001037701408986</v>
      </c>
      <c r="E30" s="377" t="e">
        <f t="shared" si="14"/>
        <v>#DIV/0!</v>
      </c>
      <c r="F30" s="377">
        <f t="shared" si="14"/>
        <v>2.1423589565828811</v>
      </c>
      <c r="G30" s="377">
        <f t="shared" si="14"/>
        <v>2.0046518695667941</v>
      </c>
      <c r="H30" s="377">
        <f t="shared" si="14"/>
        <v>2.2437392553292348</v>
      </c>
      <c r="I30" s="377">
        <f t="shared" si="14"/>
        <v>1.9418948713482413</v>
      </c>
      <c r="J30" s="377">
        <f t="shared" si="14"/>
        <v>2.0243996783119713</v>
      </c>
      <c r="K30" s="167"/>
      <c r="M30" s="56">
        <f t="shared" si="2"/>
        <v>8.9872304254402255</v>
      </c>
      <c r="N30" s="56">
        <f t="shared" si="3"/>
        <v>7.2803328275007395</v>
      </c>
      <c r="O30" s="56">
        <f t="shared" si="4"/>
        <v>10.620841359138113</v>
      </c>
      <c r="P30" s="56">
        <f t="shared" si="5"/>
        <v>5.3403992165093781</v>
      </c>
      <c r="Q30" s="56">
        <f t="shared" si="6"/>
        <v>6.5035348560934292</v>
      </c>
      <c r="R30" s="56">
        <f t="shared" si="7"/>
        <v>6.6038805858421119</v>
      </c>
      <c r="S30" s="56">
        <f t="shared" si="8"/>
        <v>7.8186080761219996</v>
      </c>
      <c r="T30" s="56">
        <f t="shared" si="9"/>
        <v>6.1324788593137534</v>
      </c>
    </row>
    <row r="31" spans="1:29" ht="27.75" customHeight="1" x14ac:dyDescent="0.15">
      <c r="A31" s="170" t="s">
        <v>114</v>
      </c>
      <c r="B31" s="377">
        <f t="shared" ref="B31:J31" si="15">(B14/B$22)*100</f>
        <v>4.4891162348132276</v>
      </c>
      <c r="C31" s="377">
        <f t="shared" si="15"/>
        <v>5.7020752964760835</v>
      </c>
      <c r="D31" s="377">
        <f t="shared" si="15"/>
        <v>3.2698156506569314</v>
      </c>
      <c r="E31" s="377" t="e">
        <f t="shared" si="15"/>
        <v>#DIV/0!</v>
      </c>
      <c r="F31" s="377">
        <f t="shared" si="15"/>
        <v>6.5744759938405073</v>
      </c>
      <c r="G31" s="377">
        <f t="shared" si="15"/>
        <v>4.961950200111108</v>
      </c>
      <c r="H31" s="377">
        <f t="shared" si="15"/>
        <v>6.8278656840387946</v>
      </c>
      <c r="I31" s="377">
        <f t="shared" si="15"/>
        <v>4.6976361658899481</v>
      </c>
      <c r="J31" s="377">
        <f t="shared" si="15"/>
        <v>6.0419765076329588</v>
      </c>
      <c r="K31" s="167"/>
      <c r="M31" s="56">
        <f t="shared" si="2"/>
        <v>9.1690224900300166</v>
      </c>
      <c r="N31" s="56">
        <f t="shared" si="3"/>
        <v>4.5279877843131837</v>
      </c>
      <c r="O31" s="56">
        <f t="shared" si="4"/>
        <v>13.61079160850713</v>
      </c>
      <c r="P31" s="56">
        <f t="shared" si="5"/>
        <v>3.0752644302176604</v>
      </c>
      <c r="Q31" s="56">
        <f t="shared" si="6"/>
        <v>5.6915013697279413</v>
      </c>
      <c r="R31" s="56">
        <f t="shared" si="7"/>
        <v>2.2275996375065077</v>
      </c>
      <c r="S31" s="56">
        <f t="shared" si="8"/>
        <v>4.6234777911719505</v>
      </c>
      <c r="T31" s="56">
        <f t="shared" si="9"/>
        <v>4.270971930539373</v>
      </c>
    </row>
    <row r="32" spans="1:29" ht="9" customHeight="1" x14ac:dyDescent="0.15">
      <c r="A32" s="170" t="s">
        <v>142</v>
      </c>
      <c r="B32" s="377">
        <f t="shared" ref="B32:J32" si="16">(B15/B$22)*100</f>
        <v>10.73563298865932</v>
      </c>
      <c r="C32" s="377">
        <f t="shared" si="16"/>
        <v>9.6127215717312531</v>
      </c>
      <c r="D32" s="377">
        <f t="shared" si="16"/>
        <v>11.864415146186685</v>
      </c>
      <c r="E32" s="377" t="e">
        <f t="shared" si="16"/>
        <v>#DIV/0!</v>
      </c>
      <c r="F32" s="377">
        <f t="shared" si="16"/>
        <v>10.62047042056729</v>
      </c>
      <c r="G32" s="377">
        <f t="shared" si="16"/>
        <v>9.6649419586555698</v>
      </c>
      <c r="H32" s="377">
        <f t="shared" si="16"/>
        <v>12.9094686762388</v>
      </c>
      <c r="I32" s="377">
        <f t="shared" si="16"/>
        <v>9.805287732662217</v>
      </c>
      <c r="J32" s="377">
        <f t="shared" si="16"/>
        <v>10.619759556751221</v>
      </c>
      <c r="K32" s="167"/>
      <c r="M32" s="56">
        <f t="shared" si="2"/>
        <v>5.4518664192620214</v>
      </c>
      <c r="N32" s="56">
        <f t="shared" si="3"/>
        <v>6.7917204957588417</v>
      </c>
      <c r="O32" s="56">
        <f t="shared" si="4"/>
        <v>4.1695397749647052</v>
      </c>
      <c r="P32" s="56">
        <f t="shared" si="5"/>
        <v>5.56387889990493</v>
      </c>
      <c r="Q32" s="56">
        <f t="shared" si="6"/>
        <v>8.2112004261766351</v>
      </c>
      <c r="R32" s="56">
        <f t="shared" si="7"/>
        <v>6.2457424594888566</v>
      </c>
      <c r="S32" s="56">
        <f t="shared" si="8"/>
        <v>7.2764034655447132</v>
      </c>
      <c r="T32" s="56">
        <f t="shared" si="9"/>
        <v>5.9258375461425938</v>
      </c>
    </row>
    <row r="33" spans="1:20" ht="18.75" customHeight="1" x14ac:dyDescent="0.15">
      <c r="A33" s="170" t="s">
        <v>116</v>
      </c>
      <c r="B33" s="377">
        <f t="shared" ref="B33:J33" si="17">(B16/B$22)*100</f>
        <v>15.695862395002132</v>
      </c>
      <c r="C33" s="377">
        <f t="shared" si="17"/>
        <v>20.040367831099264</v>
      </c>
      <c r="D33" s="377">
        <f t="shared" si="17"/>
        <v>11.328643266566436</v>
      </c>
      <c r="E33" s="377" t="e">
        <f t="shared" si="17"/>
        <v>#DIV/0!</v>
      </c>
      <c r="F33" s="377">
        <f t="shared" si="17"/>
        <v>22.238179856743873</v>
      </c>
      <c r="G33" s="377">
        <f t="shared" si="17"/>
        <v>26.437476305361528</v>
      </c>
      <c r="H33" s="377">
        <f t="shared" si="17"/>
        <v>23.414961932532073</v>
      </c>
      <c r="I33" s="377">
        <f t="shared" si="17"/>
        <v>21.271081111684314</v>
      </c>
      <c r="J33" s="377">
        <f t="shared" si="17"/>
        <v>21.773954979624826</v>
      </c>
      <c r="K33" s="167"/>
      <c r="M33" s="56">
        <f t="shared" si="2"/>
        <v>10.055884474075082</v>
      </c>
      <c r="N33" s="56">
        <f t="shared" si="3"/>
        <v>12.807522307293112</v>
      </c>
      <c r="O33" s="56">
        <f t="shared" si="4"/>
        <v>7.4223898488860351</v>
      </c>
      <c r="P33" s="56">
        <f t="shared" si="5"/>
        <v>11.705146079471834</v>
      </c>
      <c r="Q33" s="56">
        <f t="shared" si="6"/>
        <v>9.9998332872696398</v>
      </c>
      <c r="R33" s="56">
        <f t="shared" si="7"/>
        <v>11.125771404526178</v>
      </c>
      <c r="S33" s="56">
        <f t="shared" si="8"/>
        <v>11.435553295210688</v>
      </c>
      <c r="T33" s="56">
        <f t="shared" si="9"/>
        <v>11.231629438527552</v>
      </c>
    </row>
    <row r="34" spans="1:20" ht="27.75" customHeight="1" x14ac:dyDescent="0.15">
      <c r="A34" s="170" t="s">
        <v>159</v>
      </c>
      <c r="B34" s="377">
        <f t="shared" ref="B34:J34" si="18">(B17/B$22)*100</f>
        <v>13.281469385680545</v>
      </c>
      <c r="C34" s="377">
        <f t="shared" si="18"/>
        <v>12.112689075266147</v>
      </c>
      <c r="D34" s="377">
        <f t="shared" si="18"/>
        <v>14.456360245793318</v>
      </c>
      <c r="E34" s="377" t="e">
        <f t="shared" si="18"/>
        <v>#DIV/0!</v>
      </c>
      <c r="F34" s="377">
        <f t="shared" si="18"/>
        <v>9.1968487894660811</v>
      </c>
      <c r="G34" s="377">
        <f t="shared" si="18"/>
        <v>10.261581265072218</v>
      </c>
      <c r="H34" s="377">
        <f t="shared" si="18"/>
        <v>11.620574438990253</v>
      </c>
      <c r="I34" s="377">
        <f t="shared" si="18"/>
        <v>13.368001446877633</v>
      </c>
      <c r="J34" s="377">
        <f t="shared" si="18"/>
        <v>10.153542722131787</v>
      </c>
      <c r="K34" s="167"/>
      <c r="M34" s="56">
        <f t="shared" si="2"/>
        <v>12.41135859802718</v>
      </c>
      <c r="N34" s="56">
        <f t="shared" si="3"/>
        <v>17.394241684517169</v>
      </c>
      <c r="O34" s="56">
        <f t="shared" si="4"/>
        <v>7.6424185624592678</v>
      </c>
      <c r="P34" s="56">
        <f t="shared" si="5"/>
        <v>14.118060048817508</v>
      </c>
      <c r="Q34" s="56">
        <f t="shared" si="6"/>
        <v>15.421606758296608</v>
      </c>
      <c r="R34" s="56">
        <f t="shared" si="7"/>
        <v>11.563633146604573</v>
      </c>
      <c r="S34" s="56">
        <f t="shared" si="8"/>
        <v>14.004761007998539</v>
      </c>
      <c r="T34" s="56">
        <f t="shared" si="9"/>
        <v>13.890575892583632</v>
      </c>
    </row>
    <row r="35" spans="1:20" ht="18.75" customHeight="1" x14ac:dyDescent="0.15">
      <c r="A35" s="170" t="s">
        <v>118</v>
      </c>
      <c r="B35" s="377">
        <f t="shared" ref="B35:J35" si="19">(B18/B$22)*100</f>
        <v>5.7746542149074953</v>
      </c>
      <c r="C35" s="377">
        <f t="shared" si="19"/>
        <v>4.3835709426719029</v>
      </c>
      <c r="D35" s="377">
        <f t="shared" si="19"/>
        <v>7.1730102683439947</v>
      </c>
      <c r="E35" s="377" t="e">
        <f t="shared" si="19"/>
        <v>#DIV/0!</v>
      </c>
      <c r="F35" s="377">
        <f t="shared" si="19"/>
        <v>4.8368588826272081</v>
      </c>
      <c r="G35" s="377">
        <f t="shared" si="19"/>
        <v>4.2479226865369473</v>
      </c>
      <c r="H35" s="377">
        <f t="shared" si="19"/>
        <v>5.7715880875945862</v>
      </c>
      <c r="I35" s="377">
        <f t="shared" si="19"/>
        <v>4.6867801344412712</v>
      </c>
      <c r="J35" s="377">
        <f t="shared" si="19"/>
        <v>4.9518766313679468</v>
      </c>
      <c r="K35" s="167"/>
      <c r="M35" s="56">
        <f t="shared" si="2"/>
        <v>2.6647323987045319</v>
      </c>
      <c r="N35" s="56">
        <f t="shared" si="3"/>
        <v>0.81960021182134168</v>
      </c>
      <c r="O35" s="56">
        <f t="shared" si="4"/>
        <v>4.4306427369983776</v>
      </c>
      <c r="P35" s="56">
        <f t="shared" si="5"/>
        <v>0.55810445927456398</v>
      </c>
      <c r="Q35" s="56">
        <f t="shared" si="6"/>
        <v>0.36143889900063081</v>
      </c>
      <c r="R35" s="56">
        <f t="shared" si="7"/>
        <v>0.24898176303859376</v>
      </c>
      <c r="S35" s="56">
        <f t="shared" si="8"/>
        <v>0.71572993289256603</v>
      </c>
      <c r="T35" s="56">
        <f t="shared" si="9"/>
        <v>0.83501866171367922</v>
      </c>
    </row>
    <row r="36" spans="1:20" ht="9" customHeight="1" x14ac:dyDescent="0.15">
      <c r="A36" s="170" t="s">
        <v>119</v>
      </c>
      <c r="B36" s="377">
        <f t="shared" ref="B36:J36" si="20">(B19/B$22)*100</f>
        <v>3.2514472655854756</v>
      </c>
      <c r="C36" s="377">
        <f t="shared" si="20"/>
        <v>5.0777748731554651</v>
      </c>
      <c r="D36" s="377">
        <f t="shared" si="20"/>
        <v>1.4155713575246853</v>
      </c>
      <c r="E36" s="377" t="e">
        <f t="shared" si="20"/>
        <v>#DIV/0!</v>
      </c>
      <c r="F36" s="377">
        <f t="shared" si="20"/>
        <v>4.7705224115288303</v>
      </c>
      <c r="G36" s="377">
        <f t="shared" si="20"/>
        <v>6.4502033407218411</v>
      </c>
      <c r="H36" s="377">
        <f t="shared" si="20"/>
        <v>3.267922993390064</v>
      </c>
      <c r="I36" s="377">
        <f t="shared" si="20"/>
        <v>6.5064556681275585</v>
      </c>
      <c r="J36" s="377">
        <f t="shared" si="20"/>
        <v>4.7049230632798897</v>
      </c>
      <c r="K36" s="167"/>
      <c r="M36" s="56">
        <f t="shared" si="2"/>
        <v>9.6201521745890943</v>
      </c>
      <c r="N36" s="56">
        <f t="shared" si="3"/>
        <v>5.6785910171247487</v>
      </c>
      <c r="O36" s="56">
        <f t="shared" si="4"/>
        <v>13.392480057905342</v>
      </c>
      <c r="P36" s="56">
        <f t="shared" si="5"/>
        <v>5.3935632335190746</v>
      </c>
      <c r="Q36" s="56">
        <f t="shared" si="6"/>
        <v>3.4896061737096309</v>
      </c>
      <c r="R36" s="56">
        <f t="shared" si="7"/>
        <v>1.4186357496163535</v>
      </c>
      <c r="S36" s="56">
        <f t="shared" si="8"/>
        <v>5.527144624357371</v>
      </c>
      <c r="T36" s="56">
        <f t="shared" si="9"/>
        <v>5.6098378949112115</v>
      </c>
    </row>
    <row r="37" spans="1:20" ht="9" customHeight="1" x14ac:dyDescent="0.15">
      <c r="A37" s="170" t="s">
        <v>160</v>
      </c>
      <c r="B37" s="377">
        <f t="shared" ref="B37:J37" si="21">(B20/B$22)*100</f>
        <v>0.49646133866921544</v>
      </c>
      <c r="C37" s="377">
        <f t="shared" si="21"/>
        <v>0.88090695467681912</v>
      </c>
      <c r="D37" s="377">
        <f t="shared" si="21"/>
        <v>0.11000578630145579</v>
      </c>
      <c r="E37" s="377" t="e">
        <f t="shared" si="21"/>
        <v>#DIV/0!</v>
      </c>
      <c r="F37" s="377">
        <f t="shared" si="21"/>
        <v>0.63548436772750372</v>
      </c>
      <c r="G37" s="377">
        <f t="shared" si="21"/>
        <v>0.71712982863198238</v>
      </c>
      <c r="H37" s="377">
        <f t="shared" si="21"/>
        <v>0.39600557462882247</v>
      </c>
      <c r="I37" s="377">
        <f t="shared" si="21"/>
        <v>1.0343261930455996</v>
      </c>
      <c r="J37" s="377">
        <f t="shared" si="21"/>
        <v>0.62204191382122587</v>
      </c>
      <c r="K37" s="167"/>
      <c r="M37" s="56">
        <f t="shared" si="2"/>
        <v>11.569333769697472</v>
      </c>
      <c r="N37" s="56">
        <f t="shared" si="3"/>
        <v>8.5850629615848586</v>
      </c>
      <c r="O37" s="56">
        <f t="shared" si="4"/>
        <v>14.425473134550588</v>
      </c>
      <c r="P37" s="56">
        <f t="shared" si="5"/>
        <v>8.9119158284004634</v>
      </c>
      <c r="Q37" s="56">
        <f t="shared" si="6"/>
        <v>8.8069063337111047</v>
      </c>
      <c r="R37" s="56">
        <f t="shared" si="7"/>
        <v>8.2400918256356395</v>
      </c>
      <c r="S37" s="56">
        <f t="shared" si="8"/>
        <v>7.8537687178544564</v>
      </c>
      <c r="T37" s="56">
        <f t="shared" si="9"/>
        <v>9.2336879375043743</v>
      </c>
    </row>
    <row r="38" spans="1:20" ht="18.75" customHeight="1" thickBot="1" x14ac:dyDescent="0.2">
      <c r="A38" s="183" t="s">
        <v>72</v>
      </c>
      <c r="B38" s="220">
        <f t="shared" ref="B38:J38" si="22">(B21/B$22)*100</f>
        <v>2.2811685164758924</v>
      </c>
      <c r="C38" s="220">
        <f t="shared" si="22"/>
        <v>2.7939810769472961</v>
      </c>
      <c r="D38" s="220">
        <f t="shared" si="22"/>
        <v>1.7656748990010553</v>
      </c>
      <c r="E38" s="220" t="e">
        <f t="shared" si="22"/>
        <v>#DIV/0!</v>
      </c>
      <c r="F38" s="220">
        <f t="shared" si="22"/>
        <v>0.90270565946302517</v>
      </c>
      <c r="G38" s="220">
        <f t="shared" si="22"/>
        <v>3.1652241608862473</v>
      </c>
      <c r="H38" s="220">
        <f t="shared" si="22"/>
        <v>1.4960777996868102</v>
      </c>
      <c r="I38" s="220">
        <f t="shared" si="22"/>
        <v>2.5704991349656088</v>
      </c>
      <c r="J38" s="220">
        <f t="shared" si="22"/>
        <v>1.4403550116268553</v>
      </c>
      <c r="K38" s="167"/>
      <c r="M38" s="56">
        <f t="shared" si="2"/>
        <v>7.9992432735010972</v>
      </c>
      <c r="N38" s="56">
        <f t="shared" si="3"/>
        <v>6.960723341871546</v>
      </c>
      <c r="O38" s="56">
        <f t="shared" si="4"/>
        <v>8.9931737337825002</v>
      </c>
      <c r="P38" s="56">
        <f t="shared" si="5"/>
        <v>5.6202717898905412</v>
      </c>
      <c r="Q38" s="56">
        <f t="shared" si="6"/>
        <v>9.160959526281264</v>
      </c>
      <c r="R38" s="56">
        <f t="shared" si="7"/>
        <v>3.2352884465974272</v>
      </c>
      <c r="S38" s="56">
        <f t="shared" si="8"/>
        <v>6.3635348736506057</v>
      </c>
      <c r="T38" s="56">
        <f t="shared" si="9"/>
        <v>6.2810914056234983</v>
      </c>
    </row>
    <row r="39" spans="1:20" ht="9" customHeight="1" x14ac:dyDescent="0.15">
      <c r="A39" s="99" t="s">
        <v>0</v>
      </c>
      <c r="B39" s="225">
        <v>100</v>
      </c>
      <c r="C39" s="225">
        <v>100</v>
      </c>
      <c r="D39" s="225">
        <v>100</v>
      </c>
      <c r="E39" s="204"/>
      <c r="F39" s="225">
        <v>100</v>
      </c>
      <c r="G39" s="225">
        <v>100</v>
      </c>
      <c r="H39" s="225">
        <v>100</v>
      </c>
      <c r="I39" s="225">
        <v>100</v>
      </c>
      <c r="J39" s="225">
        <v>100</v>
      </c>
      <c r="K39" s="167"/>
      <c r="M39" s="56">
        <f t="shared" ref="M39:T39" si="23">SUM(M25:M38)</f>
        <v>97.628676824473501</v>
      </c>
      <c r="N39" s="56">
        <f t="shared" si="23"/>
        <v>96.963566047870245</v>
      </c>
      <c r="O39" s="56">
        <f t="shared" si="23"/>
        <v>98.265230674037184</v>
      </c>
      <c r="P39" s="56">
        <f t="shared" si="23"/>
        <v>98.810439225248004</v>
      </c>
      <c r="Q39" s="56">
        <f t="shared" si="23"/>
        <v>96.67903491472785</v>
      </c>
      <c r="R39" s="56">
        <f t="shared" si="23"/>
        <v>98.287490458459018</v>
      </c>
      <c r="S39" s="56">
        <f t="shared" si="23"/>
        <v>97.270731303007381</v>
      </c>
      <c r="T39" s="56">
        <f t="shared" si="23"/>
        <v>98.328858515514668</v>
      </c>
    </row>
    <row r="40" spans="1:20" ht="10.5" customHeight="1" x14ac:dyDescent="0.15">
      <c r="A40" s="473" t="s">
        <v>352</v>
      </c>
      <c r="B40" s="474"/>
      <c r="C40" s="474"/>
      <c r="D40" s="474"/>
      <c r="E40" s="474"/>
      <c r="F40" s="474"/>
      <c r="G40" s="474"/>
      <c r="H40" s="474"/>
      <c r="I40" s="474"/>
      <c r="J40" s="474"/>
    </row>
    <row r="41" spans="1:20" ht="18" customHeight="1" x14ac:dyDescent="0.15">
      <c r="A41" s="431" t="s">
        <v>250</v>
      </c>
      <c r="B41" s="431"/>
      <c r="C41" s="431"/>
      <c r="D41" s="431"/>
      <c r="E41" s="431"/>
      <c r="F41" s="431"/>
      <c r="G41" s="56"/>
      <c r="H41" s="56"/>
      <c r="I41" s="56"/>
      <c r="J41" s="56"/>
    </row>
    <row r="42" spans="1:20" x14ac:dyDescent="0.15">
      <c r="B42" s="56"/>
      <c r="C42" s="56"/>
      <c r="D42" s="56"/>
      <c r="E42" s="56"/>
      <c r="F42" s="56"/>
      <c r="G42" s="56"/>
      <c r="H42" s="56"/>
      <c r="I42" s="56"/>
      <c r="J42" s="56"/>
    </row>
    <row r="43" spans="1:20" s="57" customFormat="1" ht="12" customHeight="1" x14ac:dyDescent="0.15">
      <c r="I43" s="27"/>
    </row>
    <row r="44" spans="1:20" s="57" customFormat="1" ht="12" customHeight="1" x14ac:dyDescent="0.15">
      <c r="I44" s="27"/>
    </row>
    <row r="45" spans="1:20" s="57" customFormat="1" ht="12" customHeight="1" x14ac:dyDescent="0.15">
      <c r="I45" s="27"/>
    </row>
    <row r="46" spans="1:20" s="57" customFormat="1" ht="12" customHeight="1" x14ac:dyDescent="0.15">
      <c r="I46" s="27"/>
    </row>
    <row r="47" spans="1:20" s="57" customFormat="1" ht="12" customHeight="1" x14ac:dyDescent="0.15">
      <c r="I47" s="27"/>
    </row>
    <row r="48" spans="1:20" s="57" customFormat="1" ht="12" customHeight="1" x14ac:dyDescent="0.15">
      <c r="I48" s="27"/>
    </row>
    <row r="49" spans="9:9" s="57" customFormat="1" ht="12" customHeight="1" x14ac:dyDescent="0.15">
      <c r="I49" s="27"/>
    </row>
    <row r="50" spans="9:9" s="57" customFormat="1" ht="12" customHeight="1" x14ac:dyDescent="0.15">
      <c r="I50" s="27"/>
    </row>
    <row r="51" spans="9:9" s="57" customFormat="1" ht="12" customHeight="1" x14ac:dyDescent="0.15">
      <c r="I51" s="27"/>
    </row>
    <row r="52" spans="9:9" s="57" customFormat="1" ht="12" customHeight="1" x14ac:dyDescent="0.15">
      <c r="I52" s="27"/>
    </row>
    <row r="53" spans="9:9" s="57" customFormat="1" ht="12" customHeight="1" x14ac:dyDescent="0.15">
      <c r="I53" s="27"/>
    </row>
    <row r="54" spans="9:9" s="57" customFormat="1" ht="12" customHeight="1" x14ac:dyDescent="0.15">
      <c r="I54" s="27"/>
    </row>
    <row r="55" spans="9:9" s="57" customFormat="1" ht="12" customHeight="1" x14ac:dyDescent="0.15">
      <c r="I55" s="27"/>
    </row>
    <row r="56" spans="9:9" s="57" customFormat="1" ht="12" customHeight="1" x14ac:dyDescent="0.15">
      <c r="I56" s="27"/>
    </row>
    <row r="57" spans="9:9" s="57" customFormat="1" ht="12" customHeight="1" x14ac:dyDescent="0.15">
      <c r="I57" s="27"/>
    </row>
    <row r="58" spans="9:9" s="57" customFormat="1" ht="12" customHeight="1" x14ac:dyDescent="0.15">
      <c r="I58" s="27"/>
    </row>
    <row r="59" spans="9:9" s="57" customFormat="1" ht="12" customHeight="1" x14ac:dyDescent="0.15">
      <c r="I59" s="27"/>
    </row>
    <row r="60" spans="9:9" s="57" customFormat="1" ht="12" customHeight="1" x14ac:dyDescent="0.15">
      <c r="I60" s="27"/>
    </row>
    <row r="61" spans="9:9" s="57" customFormat="1" ht="12" customHeight="1" x14ac:dyDescent="0.15">
      <c r="I61" s="27"/>
    </row>
    <row r="62" spans="9:9" s="57" customFormat="1" ht="12" customHeight="1" x14ac:dyDescent="0.15">
      <c r="I62" s="27"/>
    </row>
    <row r="63" spans="9:9" s="57" customFormat="1" ht="12" customHeight="1" x14ac:dyDescent="0.15">
      <c r="I63" s="27"/>
    </row>
    <row r="64" spans="9:9" s="57" customFormat="1" ht="12" customHeight="1" x14ac:dyDescent="0.15">
      <c r="I64" s="27"/>
    </row>
    <row r="65" spans="9:9" s="57" customFormat="1" ht="12" customHeight="1" x14ac:dyDescent="0.15">
      <c r="I65" s="27"/>
    </row>
    <row r="66" spans="9:9" s="57" customFormat="1" ht="12" customHeight="1" x14ac:dyDescent="0.15">
      <c r="I66" s="27"/>
    </row>
    <row r="67" spans="9:9" s="57" customFormat="1" ht="12" customHeight="1" x14ac:dyDescent="0.15">
      <c r="I67" s="27"/>
    </row>
    <row r="68" spans="9:9" s="57" customFormat="1" ht="12" customHeight="1" x14ac:dyDescent="0.15">
      <c r="I68" s="27"/>
    </row>
    <row r="69" spans="9:9" s="57" customFormat="1" ht="12" customHeight="1" x14ac:dyDescent="0.15">
      <c r="I69" s="27"/>
    </row>
    <row r="70" spans="9:9" s="57" customFormat="1" ht="12" customHeight="1" x14ac:dyDescent="0.15">
      <c r="I70" s="27"/>
    </row>
    <row r="71" spans="9:9" s="57" customFormat="1" ht="12" customHeight="1" x14ac:dyDescent="0.15">
      <c r="I71" s="27"/>
    </row>
    <row r="72" spans="9:9" s="57" customFormat="1" ht="12" customHeight="1" x14ac:dyDescent="0.15">
      <c r="I72" s="27"/>
    </row>
  </sheetData>
  <mergeCells count="12">
    <mergeCell ref="A1:J1"/>
    <mergeCell ref="A2:J2"/>
    <mergeCell ref="A3:J3"/>
    <mergeCell ref="A4:J4"/>
    <mergeCell ref="A5:J5"/>
    <mergeCell ref="A40:J40"/>
    <mergeCell ref="A41:F41"/>
    <mergeCell ref="B6:D6"/>
    <mergeCell ref="F6:I6"/>
    <mergeCell ref="J6:J7"/>
    <mergeCell ref="A23:J23"/>
    <mergeCell ref="A24:J24"/>
  </mergeCells>
  <pageMargins left="1.05" right="1.05" top="0.5" bottom="0.25" header="0" footer="0"/>
  <pageSetup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0"/>
  <sheetViews>
    <sheetView showGridLines="0" view="pageLayout" topLeftCell="A4" zoomScale="175" zoomScaleNormal="100" zoomScaleSheetLayoutView="100" zoomScalePageLayoutView="175" workbookViewId="0">
      <selection activeCell="F47" sqref="F47"/>
    </sheetView>
  </sheetViews>
  <sheetFormatPr defaultRowHeight="8.25" x14ac:dyDescent="0.15"/>
  <cols>
    <col min="1" max="1" width="15.28515625" style="162" customWidth="1"/>
    <col min="2" max="4" width="8.42578125" style="162" customWidth="1"/>
    <col min="5" max="5" width="0.7109375" style="201" customWidth="1"/>
    <col min="6" max="8" width="8.42578125" style="162" customWidth="1"/>
    <col min="9" max="9" width="8.42578125" style="49" customWidth="1"/>
    <col min="10" max="10" width="8.140625" style="162" customWidth="1"/>
    <col min="11" max="11" width="14.7109375" style="162" bestFit="1" customWidth="1"/>
    <col min="12" max="16384" width="9.140625" style="162"/>
  </cols>
  <sheetData>
    <row r="1" spans="1:29" ht="10.5" customHeight="1" x14ac:dyDescent="0.15">
      <c r="A1" s="457" t="s">
        <v>319</v>
      </c>
      <c r="B1" s="457"/>
      <c r="C1" s="457"/>
      <c r="D1" s="457"/>
      <c r="E1" s="457"/>
      <c r="F1" s="457"/>
      <c r="G1" s="457"/>
      <c r="H1" s="457"/>
      <c r="I1" s="457"/>
      <c r="J1" s="457"/>
    </row>
    <row r="2" spans="1:29" ht="12" customHeight="1" x14ac:dyDescent="0.15">
      <c r="A2" s="432" t="s">
        <v>338</v>
      </c>
      <c r="B2" s="432"/>
      <c r="C2" s="432"/>
      <c r="D2" s="432"/>
      <c r="E2" s="432"/>
      <c r="F2" s="432"/>
      <c r="G2" s="432"/>
      <c r="H2" s="432"/>
      <c r="I2" s="432"/>
      <c r="J2" s="432"/>
    </row>
    <row r="3" spans="1:29" ht="18.75" customHeight="1" x14ac:dyDescent="0.15">
      <c r="A3" s="445" t="s">
        <v>407</v>
      </c>
      <c r="B3" s="445"/>
      <c r="C3" s="445"/>
      <c r="D3" s="445"/>
      <c r="E3" s="445"/>
      <c r="F3" s="445"/>
      <c r="G3" s="445"/>
      <c r="H3" s="445"/>
      <c r="I3" s="445"/>
      <c r="J3" s="445"/>
    </row>
    <row r="4" spans="1:29" ht="7.5" customHeight="1" x14ac:dyDescent="0.15">
      <c r="A4" s="446"/>
      <c r="B4" s="513"/>
      <c r="C4" s="513"/>
      <c r="D4" s="513"/>
      <c r="E4" s="513"/>
      <c r="F4" s="513"/>
      <c r="G4" s="513"/>
      <c r="H4" s="513"/>
      <c r="I4" s="513"/>
      <c r="J4" s="513"/>
    </row>
    <row r="5" spans="1:29" ht="18" customHeight="1" x14ac:dyDescent="0.15">
      <c r="A5" s="467" t="s">
        <v>404</v>
      </c>
      <c r="B5" s="468"/>
      <c r="C5" s="468"/>
      <c r="D5" s="468"/>
      <c r="E5" s="468"/>
      <c r="F5" s="468"/>
      <c r="G5" s="468"/>
      <c r="H5" s="468"/>
      <c r="I5" s="468"/>
      <c r="J5" s="468"/>
    </row>
    <row r="6" spans="1:29" ht="9" customHeight="1" x14ac:dyDescent="0.15">
      <c r="A6" s="163"/>
      <c r="B6" s="487" t="s">
        <v>256</v>
      </c>
      <c r="C6" s="487"/>
      <c r="D6" s="487"/>
      <c r="E6" s="17"/>
      <c r="F6" s="487" t="s">
        <v>313</v>
      </c>
      <c r="G6" s="487"/>
      <c r="H6" s="487"/>
      <c r="I6" s="487"/>
      <c r="J6" s="514" t="s">
        <v>255</v>
      </c>
    </row>
    <row r="7" spans="1:29" ht="9" customHeight="1" x14ac:dyDescent="0.15">
      <c r="A7" s="162" t="s">
        <v>75</v>
      </c>
      <c r="B7" s="62" t="s">
        <v>0</v>
      </c>
      <c r="C7" s="51" t="s">
        <v>86</v>
      </c>
      <c r="D7" s="51" t="s">
        <v>87</v>
      </c>
      <c r="E7" s="203"/>
      <c r="F7" s="51" t="s">
        <v>63</v>
      </c>
      <c r="G7" s="51" t="s">
        <v>64</v>
      </c>
      <c r="H7" s="51" t="s">
        <v>65</v>
      </c>
      <c r="I7" s="189" t="s">
        <v>66</v>
      </c>
      <c r="J7" s="514"/>
      <c r="K7" s="164"/>
    </row>
    <row r="8" spans="1:29" ht="18.75" customHeight="1" x14ac:dyDescent="0.15">
      <c r="A8" s="168" t="s">
        <v>109</v>
      </c>
      <c r="B8" s="171">
        <v>840077</v>
      </c>
      <c r="C8" s="171">
        <v>155567</v>
      </c>
      <c r="D8" s="171">
        <v>684510</v>
      </c>
      <c r="E8" s="175"/>
      <c r="F8" s="171">
        <v>1715285</v>
      </c>
      <c r="G8" s="171">
        <v>88921</v>
      </c>
      <c r="H8" s="175">
        <v>36460</v>
      </c>
      <c r="I8" s="175">
        <v>53598</v>
      </c>
      <c r="J8" s="171">
        <v>2734341</v>
      </c>
      <c r="M8" s="165">
        <v>1911493</v>
      </c>
      <c r="N8" s="165">
        <v>1188577</v>
      </c>
      <c r="O8" s="165">
        <v>722916</v>
      </c>
      <c r="P8" s="165">
        <v>18077298</v>
      </c>
      <c r="Q8" s="165">
        <v>1825425</v>
      </c>
      <c r="R8" s="165">
        <v>1315490</v>
      </c>
      <c r="S8" s="165">
        <v>473166</v>
      </c>
      <c r="T8" s="165">
        <v>23602872</v>
      </c>
      <c r="V8" s="165">
        <v>27011080</v>
      </c>
      <c r="W8" s="165">
        <v>13209245</v>
      </c>
      <c r="X8" s="165">
        <v>13801835</v>
      </c>
      <c r="Y8" s="165">
        <v>121900119</v>
      </c>
      <c r="Z8" s="165">
        <v>21054181</v>
      </c>
      <c r="AA8" s="165">
        <v>8816710</v>
      </c>
      <c r="AB8" s="165">
        <v>4433935</v>
      </c>
      <c r="AC8" s="165">
        <v>183216025</v>
      </c>
    </row>
    <row r="9" spans="1:29" ht="9.1999999999999993" customHeight="1" x14ac:dyDescent="0.15">
      <c r="A9" s="170" t="s">
        <v>42</v>
      </c>
      <c r="B9" s="172">
        <v>127136</v>
      </c>
      <c r="C9" s="172">
        <v>82350</v>
      </c>
      <c r="D9" s="172">
        <v>44786</v>
      </c>
      <c r="E9" s="176"/>
      <c r="F9" s="172">
        <v>695333</v>
      </c>
      <c r="G9" s="172">
        <v>42574</v>
      </c>
      <c r="H9" s="176">
        <v>10850</v>
      </c>
      <c r="I9" s="176">
        <v>20893</v>
      </c>
      <c r="J9" s="172">
        <v>896786</v>
      </c>
      <c r="M9" s="165">
        <v>531322</v>
      </c>
      <c r="N9" s="165">
        <v>348150</v>
      </c>
      <c r="O9" s="165">
        <v>183172</v>
      </c>
      <c r="P9" s="165">
        <v>5957396</v>
      </c>
      <c r="Q9" s="165">
        <v>510341</v>
      </c>
      <c r="R9" s="165">
        <v>1161244</v>
      </c>
      <c r="S9" s="165">
        <v>188557</v>
      </c>
      <c r="T9" s="165">
        <v>8348860</v>
      </c>
      <c r="V9" s="165">
        <v>27011080</v>
      </c>
      <c r="W9" s="165">
        <v>13209245</v>
      </c>
      <c r="X9" s="165">
        <v>13801835</v>
      </c>
      <c r="Y9" s="165">
        <v>121900119</v>
      </c>
      <c r="Z9" s="165">
        <v>21054181</v>
      </c>
      <c r="AA9" s="165">
        <v>8816710</v>
      </c>
      <c r="AB9" s="165">
        <v>4433935</v>
      </c>
      <c r="AC9" s="165">
        <v>183216025</v>
      </c>
    </row>
    <row r="10" spans="1:29" ht="9.1999999999999993" customHeight="1" x14ac:dyDescent="0.15">
      <c r="A10" s="170" t="s">
        <v>43</v>
      </c>
      <c r="B10" s="172">
        <v>144054</v>
      </c>
      <c r="C10" s="172">
        <v>101813</v>
      </c>
      <c r="D10" s="172">
        <v>42241</v>
      </c>
      <c r="E10" s="176"/>
      <c r="F10" s="172">
        <v>1090931</v>
      </c>
      <c r="G10" s="172">
        <v>138549</v>
      </c>
      <c r="H10" s="176">
        <v>37432</v>
      </c>
      <c r="I10" s="176">
        <v>30796</v>
      </c>
      <c r="J10" s="172">
        <v>1441762</v>
      </c>
      <c r="M10" s="165">
        <v>412823</v>
      </c>
      <c r="N10" s="165">
        <v>294669</v>
      </c>
      <c r="O10" s="165">
        <v>118154</v>
      </c>
      <c r="P10" s="165">
        <v>3410892</v>
      </c>
      <c r="Q10" s="165">
        <v>621761</v>
      </c>
      <c r="R10" s="165">
        <v>152684</v>
      </c>
      <c r="S10" s="165">
        <v>113741</v>
      </c>
      <c r="T10" s="165">
        <v>4711901</v>
      </c>
      <c r="V10" s="165">
        <v>27011080</v>
      </c>
      <c r="W10" s="165">
        <v>13209245</v>
      </c>
      <c r="X10" s="165">
        <v>13801835</v>
      </c>
      <c r="Y10" s="165">
        <v>121900119</v>
      </c>
      <c r="Z10" s="165">
        <v>21054181</v>
      </c>
      <c r="AA10" s="165">
        <v>8816710</v>
      </c>
      <c r="AB10" s="165">
        <v>4433935</v>
      </c>
      <c r="AC10" s="165">
        <v>183216025</v>
      </c>
    </row>
    <row r="11" spans="1:29" ht="9.1999999999999993" customHeight="1" x14ac:dyDescent="0.15">
      <c r="A11" s="170" t="s">
        <v>44</v>
      </c>
      <c r="B11" s="172">
        <v>2668570</v>
      </c>
      <c r="C11" s="172">
        <v>820294</v>
      </c>
      <c r="D11" s="172">
        <v>1848276</v>
      </c>
      <c r="E11" s="176"/>
      <c r="F11" s="172">
        <v>8050541</v>
      </c>
      <c r="G11" s="172">
        <v>746069</v>
      </c>
      <c r="H11" s="176">
        <v>175248</v>
      </c>
      <c r="I11" s="176">
        <v>261588</v>
      </c>
      <c r="J11" s="172">
        <v>11902016</v>
      </c>
      <c r="M11" s="165">
        <v>1251240</v>
      </c>
      <c r="N11" s="165">
        <v>831179</v>
      </c>
      <c r="O11" s="165">
        <v>420061</v>
      </c>
      <c r="P11" s="165">
        <v>10825238</v>
      </c>
      <c r="Q11" s="165">
        <v>1245131</v>
      </c>
      <c r="R11" s="165">
        <v>633145</v>
      </c>
      <c r="S11" s="165">
        <v>323470</v>
      </c>
      <c r="T11" s="165">
        <v>14278224</v>
      </c>
      <c r="V11" s="165">
        <v>27011080</v>
      </c>
      <c r="W11" s="165">
        <v>13209245</v>
      </c>
      <c r="X11" s="165">
        <v>13801835</v>
      </c>
      <c r="Y11" s="165">
        <v>121900119</v>
      </c>
      <c r="Z11" s="165">
        <v>21054181</v>
      </c>
      <c r="AA11" s="165">
        <v>8816710</v>
      </c>
      <c r="AB11" s="165">
        <v>4433935</v>
      </c>
      <c r="AC11" s="165">
        <v>183216025</v>
      </c>
    </row>
    <row r="12" spans="1:29" ht="18.75" customHeight="1" x14ac:dyDescent="0.15">
      <c r="A12" s="170" t="s">
        <v>125</v>
      </c>
      <c r="B12" s="172">
        <v>1406028</v>
      </c>
      <c r="C12" s="172">
        <v>481743</v>
      </c>
      <c r="D12" s="172">
        <v>924285</v>
      </c>
      <c r="E12" s="176"/>
      <c r="F12" s="172">
        <v>4522195</v>
      </c>
      <c r="G12" s="172">
        <v>842640</v>
      </c>
      <c r="H12" s="176">
        <v>359803</v>
      </c>
      <c r="I12" s="176">
        <v>131570</v>
      </c>
      <c r="J12" s="172">
        <v>7262236</v>
      </c>
      <c r="M12" s="165">
        <v>1214265</v>
      </c>
      <c r="N12" s="165">
        <v>787387</v>
      </c>
      <c r="O12" s="165">
        <v>426878</v>
      </c>
      <c r="P12" s="165">
        <v>8689777</v>
      </c>
      <c r="Q12" s="165">
        <v>1909886</v>
      </c>
      <c r="R12" s="165">
        <v>914606</v>
      </c>
      <c r="S12" s="165">
        <v>304484</v>
      </c>
      <c r="T12" s="165">
        <v>13033018</v>
      </c>
      <c r="V12" s="165">
        <v>27011080</v>
      </c>
      <c r="W12" s="165">
        <v>13209245</v>
      </c>
      <c r="X12" s="165">
        <v>13801835</v>
      </c>
      <c r="Y12" s="165">
        <v>121900119</v>
      </c>
      <c r="Z12" s="165">
        <v>21054181</v>
      </c>
      <c r="AA12" s="165">
        <v>8816710</v>
      </c>
      <c r="AB12" s="165">
        <v>4433935</v>
      </c>
      <c r="AC12" s="165">
        <v>183216025</v>
      </c>
    </row>
    <row r="13" spans="1:29" ht="18.75" customHeight="1" x14ac:dyDescent="0.15">
      <c r="A13" s="170" t="s">
        <v>143</v>
      </c>
      <c r="B13" s="172">
        <v>1441359</v>
      </c>
      <c r="C13" s="172">
        <v>617151</v>
      </c>
      <c r="D13" s="172">
        <v>824208</v>
      </c>
      <c r="E13" s="176"/>
      <c r="F13" s="172">
        <v>7883055</v>
      </c>
      <c r="G13" s="172">
        <v>991284</v>
      </c>
      <c r="H13" s="176">
        <v>722529</v>
      </c>
      <c r="I13" s="176">
        <v>192735</v>
      </c>
      <c r="J13" s="172">
        <v>11230962</v>
      </c>
      <c r="M13" s="165">
        <v>2427548</v>
      </c>
      <c r="N13" s="165">
        <v>961677</v>
      </c>
      <c r="O13" s="165">
        <v>1465871</v>
      </c>
      <c r="P13" s="165">
        <v>6509953</v>
      </c>
      <c r="Q13" s="165">
        <v>1369266</v>
      </c>
      <c r="R13" s="165">
        <v>582245</v>
      </c>
      <c r="S13" s="165">
        <v>346672</v>
      </c>
      <c r="T13" s="165">
        <v>11235684</v>
      </c>
      <c r="V13" s="165">
        <v>27011080</v>
      </c>
      <c r="W13" s="165">
        <v>13209245</v>
      </c>
      <c r="X13" s="165">
        <v>13801835</v>
      </c>
      <c r="Y13" s="165">
        <v>121900119</v>
      </c>
      <c r="Z13" s="165">
        <v>21054181</v>
      </c>
      <c r="AA13" s="165">
        <v>8816710</v>
      </c>
      <c r="AB13" s="165">
        <v>4433935</v>
      </c>
      <c r="AC13" s="165">
        <v>183216025</v>
      </c>
    </row>
    <row r="14" spans="1:29" ht="9.1999999999999993" customHeight="1" x14ac:dyDescent="0.15">
      <c r="A14" s="170" t="s">
        <v>110</v>
      </c>
      <c r="B14" s="172">
        <v>820584</v>
      </c>
      <c r="C14" s="172">
        <v>373867</v>
      </c>
      <c r="D14" s="172">
        <v>446717</v>
      </c>
      <c r="E14" s="176"/>
      <c r="F14" s="172">
        <v>3284365</v>
      </c>
      <c r="G14" s="172">
        <v>346141</v>
      </c>
      <c r="H14" s="176">
        <v>242228</v>
      </c>
      <c r="I14" s="176">
        <v>81345</v>
      </c>
      <c r="J14" s="172">
        <v>4774663</v>
      </c>
      <c r="M14" s="165">
        <v>2476652</v>
      </c>
      <c r="N14" s="165">
        <v>598113</v>
      </c>
      <c r="O14" s="165">
        <v>1878539</v>
      </c>
      <c r="P14" s="165">
        <v>3748751</v>
      </c>
      <c r="Q14" s="165">
        <v>1198299</v>
      </c>
      <c r="R14" s="165">
        <v>196401</v>
      </c>
      <c r="S14" s="165">
        <v>205002</v>
      </c>
      <c r="T14" s="165">
        <v>7825105</v>
      </c>
      <c r="V14" s="165">
        <v>27011080</v>
      </c>
      <c r="W14" s="165">
        <v>13209245</v>
      </c>
      <c r="X14" s="165">
        <v>13801835</v>
      </c>
      <c r="Y14" s="165">
        <v>121900119</v>
      </c>
      <c r="Z14" s="165">
        <v>21054181</v>
      </c>
      <c r="AA14" s="165">
        <v>8816710</v>
      </c>
      <c r="AB14" s="165">
        <v>4433935</v>
      </c>
      <c r="AC14" s="165">
        <v>183216025</v>
      </c>
    </row>
    <row r="15" spans="1:29" ht="9.1999999999999993" customHeight="1" x14ac:dyDescent="0.15">
      <c r="A15" s="170" t="s">
        <v>111</v>
      </c>
      <c r="B15" s="172">
        <v>3230844</v>
      </c>
      <c r="C15" s="172">
        <v>1991277</v>
      </c>
      <c r="D15" s="172">
        <v>1239567</v>
      </c>
      <c r="E15" s="176"/>
      <c r="F15" s="172">
        <v>14638130</v>
      </c>
      <c r="G15" s="172">
        <v>2384525</v>
      </c>
      <c r="H15" s="176">
        <v>1008594</v>
      </c>
      <c r="I15" s="176">
        <v>586918</v>
      </c>
      <c r="J15" s="172">
        <v>21849011</v>
      </c>
      <c r="M15" s="165">
        <v>1472608</v>
      </c>
      <c r="N15" s="165">
        <v>897135</v>
      </c>
      <c r="O15" s="165">
        <v>575473</v>
      </c>
      <c r="P15" s="165">
        <v>6782375</v>
      </c>
      <c r="Q15" s="165">
        <v>1728801</v>
      </c>
      <c r="R15" s="165">
        <v>550669</v>
      </c>
      <c r="S15" s="165">
        <v>322631</v>
      </c>
      <c r="T15" s="165">
        <v>10857084</v>
      </c>
      <c r="V15" s="165">
        <v>27011080</v>
      </c>
      <c r="W15" s="165">
        <v>13209245</v>
      </c>
      <c r="X15" s="165">
        <v>13801835</v>
      </c>
      <c r="Y15" s="165">
        <v>121900119</v>
      </c>
      <c r="Z15" s="165">
        <v>21054181</v>
      </c>
      <c r="AA15" s="165">
        <v>8816710</v>
      </c>
      <c r="AB15" s="165">
        <v>4433935</v>
      </c>
      <c r="AC15" s="165">
        <v>183216025</v>
      </c>
    </row>
    <row r="16" spans="1:29" ht="18.75" customHeight="1" x14ac:dyDescent="0.15">
      <c r="A16" s="170" t="s">
        <v>112</v>
      </c>
      <c r="B16" s="172">
        <v>1070119</v>
      </c>
      <c r="C16" s="172">
        <v>558345</v>
      </c>
      <c r="D16" s="172">
        <v>511774</v>
      </c>
      <c r="E16" s="176"/>
      <c r="F16" s="172">
        <v>4438240</v>
      </c>
      <c r="G16" s="172">
        <v>1225346</v>
      </c>
      <c r="H16" s="176">
        <v>294067</v>
      </c>
      <c r="I16" s="176">
        <v>174230</v>
      </c>
      <c r="J16" s="172">
        <v>7202002</v>
      </c>
      <c r="M16" s="165">
        <v>2716203</v>
      </c>
      <c r="N16" s="165">
        <v>1691777</v>
      </c>
      <c r="O16" s="165">
        <v>1024426</v>
      </c>
      <c r="P16" s="165">
        <v>14268587</v>
      </c>
      <c r="Q16" s="165">
        <v>2105383</v>
      </c>
      <c r="R16" s="165">
        <v>980927</v>
      </c>
      <c r="S16" s="165">
        <v>507045</v>
      </c>
      <c r="T16" s="165">
        <v>20578145</v>
      </c>
      <c r="V16" s="165">
        <v>27011080</v>
      </c>
      <c r="W16" s="165">
        <v>13209245</v>
      </c>
      <c r="X16" s="165">
        <v>13801835</v>
      </c>
      <c r="Y16" s="165">
        <v>121900119</v>
      </c>
      <c r="Z16" s="165">
        <v>21054181</v>
      </c>
      <c r="AA16" s="165">
        <v>8816710</v>
      </c>
      <c r="AB16" s="165">
        <v>4433935</v>
      </c>
      <c r="AC16" s="165">
        <v>183216025</v>
      </c>
    </row>
    <row r="17" spans="1:29" ht="18.75" customHeight="1" x14ac:dyDescent="0.15">
      <c r="A17" s="170" t="s">
        <v>113</v>
      </c>
      <c r="B17" s="172">
        <v>403875</v>
      </c>
      <c r="C17" s="172">
        <v>273005</v>
      </c>
      <c r="D17" s="172">
        <v>130870</v>
      </c>
      <c r="E17" s="176"/>
      <c r="F17" s="172">
        <v>2605685</v>
      </c>
      <c r="G17" s="172">
        <v>425186</v>
      </c>
      <c r="H17" s="176">
        <v>202115</v>
      </c>
      <c r="I17" s="176">
        <v>87292</v>
      </c>
      <c r="J17" s="172">
        <v>3724153</v>
      </c>
      <c r="M17" s="165">
        <v>3352442</v>
      </c>
      <c r="N17" s="165">
        <v>2297648</v>
      </c>
      <c r="O17" s="165">
        <v>1054794</v>
      </c>
      <c r="P17" s="165">
        <v>17209932</v>
      </c>
      <c r="Q17" s="165">
        <v>3246893</v>
      </c>
      <c r="R17" s="165">
        <v>1019532</v>
      </c>
      <c r="S17" s="165">
        <v>620962</v>
      </c>
      <c r="T17" s="165">
        <v>25449761</v>
      </c>
      <c r="V17" s="165">
        <v>27011080</v>
      </c>
      <c r="W17" s="165">
        <v>13209245</v>
      </c>
      <c r="X17" s="165">
        <v>13801835</v>
      </c>
      <c r="Y17" s="165">
        <v>121900119</v>
      </c>
      <c r="Z17" s="165">
        <v>21054181</v>
      </c>
      <c r="AA17" s="165">
        <v>8816710</v>
      </c>
      <c r="AB17" s="165">
        <v>4433935</v>
      </c>
      <c r="AC17" s="165">
        <v>183216025</v>
      </c>
    </row>
    <row r="18" spans="1:29" ht="27.75" customHeight="1" x14ac:dyDescent="0.15">
      <c r="A18" s="170" t="s">
        <v>114</v>
      </c>
      <c r="B18" s="172">
        <v>1240042</v>
      </c>
      <c r="C18" s="172">
        <v>789604</v>
      </c>
      <c r="D18" s="172">
        <v>450438</v>
      </c>
      <c r="E18" s="176"/>
      <c r="F18" s="172">
        <v>7996332</v>
      </c>
      <c r="G18" s="172">
        <v>1052428</v>
      </c>
      <c r="H18" s="176">
        <v>615051</v>
      </c>
      <c r="I18" s="176">
        <v>211168</v>
      </c>
      <c r="J18" s="172">
        <v>11115021</v>
      </c>
      <c r="M18" s="165">
        <v>719773</v>
      </c>
      <c r="N18" s="165">
        <v>108263</v>
      </c>
      <c r="O18" s="165">
        <v>611510</v>
      </c>
      <c r="P18" s="165">
        <v>680330</v>
      </c>
      <c r="Q18" s="165">
        <v>76098</v>
      </c>
      <c r="R18" s="165">
        <v>21952</v>
      </c>
      <c r="S18" s="165">
        <v>31735</v>
      </c>
      <c r="T18" s="165">
        <v>1529888</v>
      </c>
      <c r="V18" s="165">
        <v>27011080</v>
      </c>
      <c r="W18" s="165">
        <v>13209245</v>
      </c>
      <c r="X18" s="165">
        <v>13801835</v>
      </c>
      <c r="Y18" s="165">
        <v>121900119</v>
      </c>
      <c r="Z18" s="165">
        <v>21054181</v>
      </c>
      <c r="AA18" s="165">
        <v>8816710</v>
      </c>
      <c r="AB18" s="165">
        <v>4433935</v>
      </c>
      <c r="AC18" s="165">
        <v>183216025</v>
      </c>
    </row>
    <row r="19" spans="1:29" ht="37.35" customHeight="1" x14ac:dyDescent="0.15">
      <c r="A19" s="170" t="s">
        <v>115</v>
      </c>
      <c r="B19" s="172">
        <v>2965536</v>
      </c>
      <c r="C19" s="172">
        <v>1331137</v>
      </c>
      <c r="D19" s="172">
        <v>1634399</v>
      </c>
      <c r="E19" s="176"/>
      <c r="F19" s="172">
        <v>12917350</v>
      </c>
      <c r="G19" s="172">
        <v>2049931</v>
      </c>
      <c r="H19" s="176">
        <v>1162879</v>
      </c>
      <c r="I19" s="176">
        <v>440767</v>
      </c>
      <c r="J19" s="172">
        <v>19536463</v>
      </c>
      <c r="M19" s="165">
        <v>2598507</v>
      </c>
      <c r="N19" s="165">
        <v>750099</v>
      </c>
      <c r="O19" s="165">
        <v>1848408</v>
      </c>
      <c r="P19" s="165">
        <v>6574760</v>
      </c>
      <c r="Q19" s="165">
        <v>734708</v>
      </c>
      <c r="R19" s="165">
        <v>125077</v>
      </c>
      <c r="S19" s="165">
        <v>245070</v>
      </c>
      <c r="T19" s="165">
        <v>10278122</v>
      </c>
      <c r="V19" s="165">
        <v>27011080</v>
      </c>
      <c r="W19" s="165">
        <v>13209245</v>
      </c>
      <c r="X19" s="165">
        <v>13801835</v>
      </c>
      <c r="Y19" s="165">
        <v>121900119</v>
      </c>
      <c r="Z19" s="165">
        <v>21054181</v>
      </c>
      <c r="AA19" s="165">
        <v>8816710</v>
      </c>
      <c r="AB19" s="165">
        <v>4433935</v>
      </c>
      <c r="AC19" s="165">
        <v>183216025</v>
      </c>
    </row>
    <row r="20" spans="1:29" ht="18.75" customHeight="1" x14ac:dyDescent="0.15">
      <c r="A20" s="170" t="s">
        <v>116</v>
      </c>
      <c r="B20" s="172">
        <v>4335715</v>
      </c>
      <c r="C20" s="172">
        <v>2775122</v>
      </c>
      <c r="D20" s="172">
        <v>1560593</v>
      </c>
      <c r="E20" s="176"/>
      <c r="F20" s="172">
        <v>27047611</v>
      </c>
      <c r="G20" s="172">
        <v>5607380</v>
      </c>
      <c r="H20" s="176">
        <v>2109209</v>
      </c>
      <c r="I20" s="176">
        <v>956177</v>
      </c>
      <c r="J20" s="172">
        <v>40056092</v>
      </c>
      <c r="M20" s="165"/>
      <c r="N20" s="165"/>
      <c r="O20" s="165"/>
      <c r="P20" s="165"/>
      <c r="Q20" s="165"/>
      <c r="R20" s="165"/>
      <c r="S20" s="165"/>
      <c r="T20" s="165"/>
      <c r="V20" s="165"/>
      <c r="W20" s="165"/>
      <c r="X20" s="165"/>
      <c r="Y20" s="165"/>
      <c r="Z20" s="165"/>
      <c r="AA20" s="165"/>
      <c r="AB20" s="165"/>
      <c r="AC20" s="165"/>
    </row>
    <row r="21" spans="1:29" ht="27.75" customHeight="1" x14ac:dyDescent="0.15">
      <c r="A21" s="170" t="s">
        <v>117</v>
      </c>
      <c r="B21" s="172">
        <v>3668780</v>
      </c>
      <c r="C21" s="172">
        <v>1677324</v>
      </c>
      <c r="D21" s="172">
        <v>1991456</v>
      </c>
      <c r="E21" s="176"/>
      <c r="F21" s="172">
        <v>11185843</v>
      </c>
      <c r="G21" s="172">
        <v>2176478</v>
      </c>
      <c r="H21" s="176">
        <v>1046776</v>
      </c>
      <c r="I21" s="176">
        <v>600918</v>
      </c>
      <c r="J21" s="172">
        <v>18678795</v>
      </c>
      <c r="M21" s="165"/>
      <c r="N21" s="165"/>
      <c r="O21" s="165"/>
      <c r="P21" s="165"/>
      <c r="Q21" s="165"/>
      <c r="R21" s="165"/>
      <c r="S21" s="165"/>
      <c r="T21" s="165"/>
      <c r="V21" s="165"/>
      <c r="W21" s="165"/>
      <c r="X21" s="165"/>
      <c r="Y21" s="165"/>
      <c r="Z21" s="165"/>
      <c r="AA21" s="165"/>
      <c r="AB21" s="165"/>
      <c r="AC21" s="165"/>
    </row>
    <row r="22" spans="1:29" ht="18.75" customHeight="1" x14ac:dyDescent="0.15">
      <c r="A22" s="170" t="s">
        <v>118</v>
      </c>
      <c r="B22" s="172">
        <v>1595150</v>
      </c>
      <c r="C22" s="172">
        <v>607022</v>
      </c>
      <c r="D22" s="172">
        <v>988128</v>
      </c>
      <c r="E22" s="176"/>
      <c r="F22" s="172">
        <v>5882922</v>
      </c>
      <c r="G22" s="172">
        <v>900983</v>
      </c>
      <c r="H22" s="176">
        <v>519902</v>
      </c>
      <c r="I22" s="176">
        <v>210680</v>
      </c>
      <c r="J22" s="172">
        <v>9109637</v>
      </c>
      <c r="M22" s="165"/>
      <c r="N22" s="165"/>
      <c r="O22" s="165"/>
      <c r="P22" s="165"/>
      <c r="Q22" s="165"/>
      <c r="R22" s="165"/>
      <c r="S22" s="165"/>
      <c r="T22" s="165"/>
      <c r="V22" s="165"/>
      <c r="W22" s="165"/>
      <c r="X22" s="165"/>
      <c r="Y22" s="165"/>
      <c r="Z22" s="165"/>
      <c r="AA22" s="165"/>
      <c r="AB22" s="165"/>
      <c r="AC22" s="165"/>
    </row>
    <row r="23" spans="1:29" ht="9" customHeight="1" x14ac:dyDescent="0.15">
      <c r="A23" s="170" t="s">
        <v>119</v>
      </c>
      <c r="B23" s="172">
        <v>898157</v>
      </c>
      <c r="C23" s="172">
        <v>703153</v>
      </c>
      <c r="D23" s="172">
        <v>195004</v>
      </c>
      <c r="E23" s="176"/>
      <c r="F23" s="172">
        <v>5802239</v>
      </c>
      <c r="G23" s="172">
        <v>1368086</v>
      </c>
      <c r="H23" s="176">
        <v>294373</v>
      </c>
      <c r="I23" s="176">
        <v>292478</v>
      </c>
      <c r="J23" s="172">
        <v>8655333</v>
      </c>
      <c r="M23" s="165"/>
      <c r="N23" s="165"/>
      <c r="O23" s="165"/>
      <c r="P23" s="165"/>
      <c r="Q23" s="165"/>
      <c r="R23" s="165"/>
      <c r="S23" s="165"/>
      <c r="T23" s="165"/>
      <c r="V23" s="165"/>
      <c r="W23" s="165"/>
      <c r="X23" s="165"/>
      <c r="Y23" s="165"/>
      <c r="Z23" s="165"/>
      <c r="AA23" s="165"/>
      <c r="AB23" s="165"/>
      <c r="AC23" s="165"/>
    </row>
    <row r="24" spans="1:29" ht="9" customHeight="1" x14ac:dyDescent="0.15">
      <c r="A24" s="170" t="s">
        <v>120</v>
      </c>
      <c r="B24" s="172">
        <v>137139</v>
      </c>
      <c r="C24" s="172">
        <v>121985</v>
      </c>
      <c r="D24" s="172">
        <v>15154</v>
      </c>
      <c r="E24" s="176"/>
      <c r="F24" s="172">
        <v>772920</v>
      </c>
      <c r="G24" s="172">
        <v>152103</v>
      </c>
      <c r="H24" s="176">
        <v>35672</v>
      </c>
      <c r="I24" s="176">
        <v>46495</v>
      </c>
      <c r="J24" s="172">
        <v>1144329</v>
      </c>
      <c r="M24" s="165">
        <v>3125002</v>
      </c>
      <c r="N24" s="165">
        <v>1134022</v>
      </c>
      <c r="O24" s="165">
        <v>1990980</v>
      </c>
      <c r="P24" s="165">
        <v>10863636</v>
      </c>
      <c r="Q24" s="165">
        <v>1854222</v>
      </c>
      <c r="R24" s="165">
        <v>726505</v>
      </c>
      <c r="S24" s="165">
        <v>348231</v>
      </c>
      <c r="T24" s="165">
        <v>16917596</v>
      </c>
      <c r="V24" s="165">
        <v>27011080</v>
      </c>
      <c r="W24" s="165">
        <v>13209245</v>
      </c>
      <c r="X24" s="165">
        <v>13801835</v>
      </c>
      <c r="Y24" s="165">
        <v>121900119</v>
      </c>
      <c r="Z24" s="165">
        <v>21054181</v>
      </c>
      <c r="AA24" s="165">
        <v>8816710</v>
      </c>
      <c r="AB24" s="165">
        <v>4433935</v>
      </c>
      <c r="AC24" s="165">
        <v>183216025</v>
      </c>
    </row>
    <row r="25" spans="1:29" ht="18.75" customHeight="1" thickBot="1" x14ac:dyDescent="0.2">
      <c r="A25" s="183" t="s">
        <v>72</v>
      </c>
      <c r="B25" s="185">
        <v>630134</v>
      </c>
      <c r="C25" s="185">
        <v>386901</v>
      </c>
      <c r="D25" s="185">
        <v>243233</v>
      </c>
      <c r="E25" s="184"/>
      <c r="F25" s="185">
        <v>1097933</v>
      </c>
      <c r="G25" s="185">
        <v>671343</v>
      </c>
      <c r="H25" s="184">
        <v>134766</v>
      </c>
      <c r="I25" s="184">
        <v>115549</v>
      </c>
      <c r="J25" s="185">
        <v>2649725</v>
      </c>
      <c r="M25" s="165">
        <v>2160682</v>
      </c>
      <c r="N25" s="165">
        <v>919459</v>
      </c>
      <c r="O25" s="165">
        <v>1241223</v>
      </c>
      <c r="P25" s="165">
        <v>6851118</v>
      </c>
      <c r="Q25" s="165">
        <v>1928765</v>
      </c>
      <c r="R25" s="165">
        <v>285246</v>
      </c>
      <c r="S25" s="165">
        <v>282155</v>
      </c>
      <c r="T25" s="165">
        <v>11507966</v>
      </c>
      <c r="V25" s="165">
        <v>27011080</v>
      </c>
      <c r="W25" s="165">
        <v>13209245</v>
      </c>
      <c r="X25" s="165">
        <v>13801835</v>
      </c>
      <c r="Y25" s="165">
        <v>121900119</v>
      </c>
      <c r="Z25" s="165">
        <v>21054181</v>
      </c>
      <c r="AA25" s="165">
        <v>8816710</v>
      </c>
      <c r="AB25" s="165">
        <v>4433935</v>
      </c>
      <c r="AC25" s="165">
        <v>183216025</v>
      </c>
    </row>
    <row r="26" spans="1:29" ht="9.1999999999999993" customHeight="1" x14ac:dyDescent="0.15">
      <c r="A26" s="186" t="s">
        <v>0</v>
      </c>
      <c r="B26" s="188">
        <v>27623299</v>
      </c>
      <c r="C26" s="188">
        <v>13847660</v>
      </c>
      <c r="D26" s="188">
        <v>13775639</v>
      </c>
      <c r="E26" s="187"/>
      <c r="F26" s="188">
        <v>121626910</v>
      </c>
      <c r="G26" s="188">
        <v>21209967</v>
      </c>
      <c r="H26" s="187">
        <v>9007954</v>
      </c>
      <c r="I26" s="187">
        <v>4495197</v>
      </c>
      <c r="J26" s="188">
        <v>183963327</v>
      </c>
      <c r="M26" s="165"/>
      <c r="N26" s="165"/>
      <c r="O26" s="165"/>
      <c r="P26" s="165"/>
      <c r="Q26" s="165"/>
      <c r="R26" s="165"/>
      <c r="S26" s="165"/>
      <c r="T26" s="165"/>
      <c r="V26" s="165"/>
      <c r="W26" s="165"/>
      <c r="X26" s="165"/>
      <c r="Y26" s="165"/>
      <c r="Z26" s="165"/>
      <c r="AA26" s="165"/>
      <c r="AB26" s="165"/>
      <c r="AC26" s="165"/>
    </row>
    <row r="27" spans="1:29" ht="9.1999999999999993" customHeight="1" x14ac:dyDescent="0.15">
      <c r="A27" s="511"/>
      <c r="B27" s="511"/>
      <c r="C27" s="511"/>
      <c r="D27" s="511"/>
      <c r="E27" s="511"/>
      <c r="F27" s="511"/>
      <c r="G27" s="511"/>
      <c r="H27" s="511"/>
      <c r="I27" s="511"/>
      <c r="J27" s="511"/>
      <c r="K27" s="55"/>
    </row>
    <row r="28" spans="1:29" ht="9.1999999999999993" customHeight="1" x14ac:dyDescent="0.15">
      <c r="A28" s="512" t="s">
        <v>335</v>
      </c>
      <c r="B28" s="512"/>
      <c r="C28" s="512"/>
      <c r="D28" s="512"/>
      <c r="E28" s="512"/>
      <c r="F28" s="512"/>
      <c r="G28" s="512"/>
      <c r="H28" s="512"/>
      <c r="I28" s="512"/>
      <c r="J28" s="512"/>
    </row>
    <row r="29" spans="1:29" ht="18.75" customHeight="1" x14ac:dyDescent="0.15">
      <c r="A29" s="168" t="s">
        <v>109</v>
      </c>
      <c r="B29" s="377">
        <f>(B8/B$26)*100</f>
        <v>3.0411899751727702</v>
      </c>
      <c r="C29" s="377">
        <f t="shared" ref="C29:J29" si="0">(C8/C$26)*100</f>
        <v>1.1234172416133845</v>
      </c>
      <c r="D29" s="377">
        <f t="shared" si="0"/>
        <v>4.9689890973478619</v>
      </c>
      <c r="E29" s="377" t="e">
        <f t="shared" si="0"/>
        <v>#DIV/0!</v>
      </c>
      <c r="F29" s="377">
        <f t="shared" si="0"/>
        <v>1.4102841221568483</v>
      </c>
      <c r="G29" s="377">
        <f t="shared" si="0"/>
        <v>0.41924157637774734</v>
      </c>
      <c r="H29" s="377">
        <f t="shared" si="0"/>
        <v>0.40475339905154933</v>
      </c>
      <c r="I29" s="377">
        <f t="shared" si="0"/>
        <v>1.1923392901356715</v>
      </c>
      <c r="J29" s="377">
        <f t="shared" si="0"/>
        <v>1.4863511356260695</v>
      </c>
      <c r="K29" s="167"/>
      <c r="M29" s="56">
        <f t="shared" ref="M29:M39" si="1">M8/V8*100</f>
        <v>7.0766996358531387</v>
      </c>
      <c r="N29" s="56">
        <f t="shared" ref="N29:N39" si="2">N8/W8*100</f>
        <v>8.9980691553529368</v>
      </c>
      <c r="O29" s="56">
        <f t="shared" ref="O29:O39" si="3">O8/X8*100</f>
        <v>5.2378252601918511</v>
      </c>
      <c r="P29" s="56">
        <f t="shared" ref="P29:P39" si="4">P8/Y8*100</f>
        <v>14.829598320572599</v>
      </c>
      <c r="Q29" s="56">
        <f t="shared" ref="Q29:Q39" si="5">Q8/Z8*100</f>
        <v>8.6701306500594821</v>
      </c>
      <c r="R29" s="56">
        <f t="shared" ref="R29:R39" si="6">R8/AA8*100</f>
        <v>14.920418160515659</v>
      </c>
      <c r="S29" s="56">
        <f t="shared" ref="S29:S39" si="7">S8/AB8*100</f>
        <v>10.671469022437179</v>
      </c>
      <c r="T29" s="56">
        <f t="shared" ref="T29:T39" si="8">T8/AC8*100</f>
        <v>12.882536885078693</v>
      </c>
      <c r="U29" s="56"/>
    </row>
    <row r="30" spans="1:29" ht="9.1999999999999993" customHeight="1" x14ac:dyDescent="0.15">
      <c r="A30" s="170" t="s">
        <v>42</v>
      </c>
      <c r="B30" s="377">
        <f t="shared" ref="B30:J30" si="9">(B9/B$26)*100</f>
        <v>0.46024915416511258</v>
      </c>
      <c r="C30" s="377">
        <f t="shared" si="9"/>
        <v>0.59468531145334302</v>
      </c>
      <c r="D30" s="377">
        <f t="shared" si="9"/>
        <v>0.32511014552573569</v>
      </c>
      <c r="E30" s="377" t="e">
        <f t="shared" si="9"/>
        <v>#DIV/0!</v>
      </c>
      <c r="F30" s="377">
        <f t="shared" si="9"/>
        <v>0.57169338594559371</v>
      </c>
      <c r="G30" s="377">
        <f t="shared" si="9"/>
        <v>0.20072638491139566</v>
      </c>
      <c r="H30" s="377">
        <f t="shared" si="9"/>
        <v>0.12044910531292677</v>
      </c>
      <c r="I30" s="377">
        <f t="shared" si="9"/>
        <v>0.46478496937953995</v>
      </c>
      <c r="J30" s="377">
        <f t="shared" si="9"/>
        <v>0.48748085535548075</v>
      </c>
      <c r="K30" s="167"/>
      <c r="M30" s="56">
        <f t="shared" si="1"/>
        <v>1.967052039385319</v>
      </c>
      <c r="N30" s="56">
        <f t="shared" si="2"/>
        <v>2.6356540438155247</v>
      </c>
      <c r="O30" s="56">
        <f t="shared" si="3"/>
        <v>1.3271568599392762</v>
      </c>
      <c r="P30" s="56">
        <f t="shared" si="4"/>
        <v>4.8871125384217224</v>
      </c>
      <c r="Q30" s="56">
        <f t="shared" si="5"/>
        <v>2.4239413539762009</v>
      </c>
      <c r="R30" s="56">
        <f t="shared" si="6"/>
        <v>13.170944717473979</v>
      </c>
      <c r="S30" s="56">
        <f t="shared" si="7"/>
        <v>4.2525882765534453</v>
      </c>
      <c r="T30" s="56">
        <f t="shared" si="8"/>
        <v>4.5568393921874462</v>
      </c>
    </row>
    <row r="31" spans="1:29" ht="9.1999999999999993" customHeight="1" x14ac:dyDescent="0.15">
      <c r="A31" s="170" t="s">
        <v>43</v>
      </c>
      <c r="B31" s="377">
        <f t="shared" ref="B31:J31" si="10">(B10/B$26)*100</f>
        <v>0.52149455428911651</v>
      </c>
      <c r="C31" s="377">
        <f t="shared" si="10"/>
        <v>0.73523613375833896</v>
      </c>
      <c r="D31" s="377">
        <f t="shared" si="10"/>
        <v>0.30663550344198187</v>
      </c>
      <c r="E31" s="377" t="e">
        <f t="shared" si="10"/>
        <v>#DIV/0!</v>
      </c>
      <c r="F31" s="377">
        <f t="shared" si="10"/>
        <v>0.89694870978799024</v>
      </c>
      <c r="G31" s="377">
        <f t="shared" si="10"/>
        <v>0.653225910252477</v>
      </c>
      <c r="H31" s="377">
        <f t="shared" si="10"/>
        <v>0.41554386267958299</v>
      </c>
      <c r="I31" s="377">
        <f t="shared" si="10"/>
        <v>0.68508677150300645</v>
      </c>
      <c r="J31" s="377">
        <f t="shared" si="10"/>
        <v>0.78372250791050335</v>
      </c>
      <c r="K31" s="167"/>
      <c r="M31" s="56">
        <f t="shared" si="1"/>
        <v>1.5283468857964955</v>
      </c>
      <c r="N31" s="56">
        <f t="shared" si="2"/>
        <v>2.2307785191356508</v>
      </c>
      <c r="O31" s="56">
        <f t="shared" si="3"/>
        <v>0.85607457269268905</v>
      </c>
      <c r="P31" s="56">
        <f t="shared" si="4"/>
        <v>2.7981039132537679</v>
      </c>
      <c r="Q31" s="56">
        <f t="shared" si="5"/>
        <v>2.9531474057338065</v>
      </c>
      <c r="R31" s="56">
        <f t="shared" si="6"/>
        <v>1.7317570839916478</v>
      </c>
      <c r="S31" s="56">
        <f t="shared" si="7"/>
        <v>2.5652383266782217</v>
      </c>
      <c r="T31" s="56">
        <f t="shared" si="8"/>
        <v>2.5717734024630214</v>
      </c>
    </row>
    <row r="32" spans="1:29" ht="9.1999999999999993" customHeight="1" x14ac:dyDescent="0.15">
      <c r="A32" s="170" t="s">
        <v>44</v>
      </c>
      <c r="B32" s="377">
        <f t="shared" ref="B32:J32" si="11">(B11/B$26)*100</f>
        <v>9.6605767471872195</v>
      </c>
      <c r="C32" s="377">
        <f t="shared" si="11"/>
        <v>5.9237011885040509</v>
      </c>
      <c r="D32" s="377">
        <f t="shared" si="11"/>
        <v>13.416989222786688</v>
      </c>
      <c r="E32" s="377" t="e">
        <f t="shared" si="11"/>
        <v>#DIV/0!</v>
      </c>
      <c r="F32" s="377">
        <f t="shared" si="11"/>
        <v>6.619045900286376</v>
      </c>
      <c r="G32" s="377">
        <f t="shared" si="11"/>
        <v>3.5175396548236022</v>
      </c>
      <c r="H32" s="377">
        <f t="shared" si="11"/>
        <v>1.9454806274543588</v>
      </c>
      <c r="I32" s="377">
        <f t="shared" si="11"/>
        <v>5.8192777758127177</v>
      </c>
      <c r="J32" s="377">
        <f t="shared" si="11"/>
        <v>6.4697764462587699</v>
      </c>
      <c r="K32" s="167"/>
      <c r="M32" s="56">
        <f t="shared" si="1"/>
        <v>4.6323212548332018</v>
      </c>
      <c r="N32" s="56">
        <f t="shared" si="2"/>
        <v>6.2924035400963492</v>
      </c>
      <c r="O32" s="56">
        <f t="shared" si="3"/>
        <v>3.0435155904993794</v>
      </c>
      <c r="P32" s="56">
        <f t="shared" si="4"/>
        <v>8.8804162693229198</v>
      </c>
      <c r="Q32" s="56">
        <f t="shared" si="5"/>
        <v>5.9139369990217139</v>
      </c>
      <c r="R32" s="56">
        <f t="shared" si="6"/>
        <v>7.1811934383687337</v>
      </c>
      <c r="S32" s="56">
        <f t="shared" si="7"/>
        <v>7.295325709555958</v>
      </c>
      <c r="T32" s="56">
        <f t="shared" si="8"/>
        <v>7.7931087086951036</v>
      </c>
    </row>
    <row r="33" spans="1:20" ht="18.600000000000001" customHeight="1" x14ac:dyDescent="0.15">
      <c r="A33" s="170" t="s">
        <v>125</v>
      </c>
      <c r="B33" s="377">
        <f t="shared" ref="B33:J33" si="12">(B12/B$26)*100</f>
        <v>5.0900075331335337</v>
      </c>
      <c r="C33" s="377">
        <f t="shared" si="12"/>
        <v>3.4788765755369502</v>
      </c>
      <c r="D33" s="377">
        <f t="shared" si="12"/>
        <v>6.7095617125274547</v>
      </c>
      <c r="E33" s="377" t="e">
        <f t="shared" si="12"/>
        <v>#DIV/0!</v>
      </c>
      <c r="F33" s="377">
        <f t="shared" si="12"/>
        <v>3.7180875515130656</v>
      </c>
      <c r="G33" s="377">
        <f t="shared" si="12"/>
        <v>3.9728491798219205</v>
      </c>
      <c r="H33" s="377">
        <f t="shared" si="12"/>
        <v>3.9942810542771419</v>
      </c>
      <c r="I33" s="377">
        <f t="shared" si="12"/>
        <v>2.9269017575870424</v>
      </c>
      <c r="J33" s="377">
        <f t="shared" si="12"/>
        <v>3.9476541974042467</v>
      </c>
      <c r="K33" s="167"/>
      <c r="M33" s="56">
        <f t="shared" si="1"/>
        <v>4.4954329852786339</v>
      </c>
      <c r="N33" s="56">
        <f t="shared" si="2"/>
        <v>5.9608781576842578</v>
      </c>
      <c r="O33" s="56">
        <f t="shared" si="3"/>
        <v>3.0929075735219267</v>
      </c>
      <c r="P33" s="56">
        <f t="shared" si="4"/>
        <v>7.1286041976710459</v>
      </c>
      <c r="Q33" s="56">
        <f t="shared" si="5"/>
        <v>9.0712908756697779</v>
      </c>
      <c r="R33" s="56">
        <f t="shared" si="6"/>
        <v>10.373552039252736</v>
      </c>
      <c r="S33" s="56">
        <f t="shared" si="7"/>
        <v>6.8671281829796786</v>
      </c>
      <c r="T33" s="56">
        <f t="shared" si="8"/>
        <v>7.1134705602307449</v>
      </c>
    </row>
    <row r="34" spans="1:20" ht="18.600000000000001" customHeight="1" x14ac:dyDescent="0.15">
      <c r="A34" s="170" t="s">
        <v>143</v>
      </c>
      <c r="B34" s="377">
        <f t="shared" ref="B34:J34" si="13">(B13/B$26)*100</f>
        <v>5.2179104313355182</v>
      </c>
      <c r="C34" s="377">
        <f t="shared" si="13"/>
        <v>4.45671687490883</v>
      </c>
      <c r="D34" s="377">
        <f t="shared" si="13"/>
        <v>5.9830836159397034</v>
      </c>
      <c r="E34" s="377" t="e">
        <f t="shared" si="13"/>
        <v>#DIV/0!</v>
      </c>
      <c r="F34" s="377">
        <f t="shared" si="13"/>
        <v>6.4813411768826494</v>
      </c>
      <c r="G34" s="377">
        <f t="shared" si="13"/>
        <v>4.6736706379599742</v>
      </c>
      <c r="H34" s="377">
        <f t="shared" si="13"/>
        <v>8.021011208538587</v>
      </c>
      <c r="I34" s="377">
        <f t="shared" si="13"/>
        <v>4.2875762730754632</v>
      </c>
      <c r="J34" s="377">
        <f t="shared" si="13"/>
        <v>6.1050004819710617</v>
      </c>
      <c r="K34" s="167"/>
      <c r="M34" s="56">
        <f t="shared" si="1"/>
        <v>8.9872304254402255</v>
      </c>
      <c r="N34" s="56">
        <f t="shared" si="2"/>
        <v>7.2803328275007395</v>
      </c>
      <c r="O34" s="56">
        <f t="shared" si="3"/>
        <v>10.620841359138113</v>
      </c>
      <c r="P34" s="56">
        <f t="shared" si="4"/>
        <v>5.3403992165093781</v>
      </c>
      <c r="Q34" s="56">
        <f t="shared" si="5"/>
        <v>6.5035348560934292</v>
      </c>
      <c r="R34" s="56">
        <f t="shared" si="6"/>
        <v>6.6038805858421119</v>
      </c>
      <c r="S34" s="56">
        <f t="shared" si="7"/>
        <v>7.8186080761219996</v>
      </c>
      <c r="T34" s="56">
        <f t="shared" si="8"/>
        <v>6.1324788593137534</v>
      </c>
    </row>
    <row r="35" spans="1:20" ht="9.1999999999999993" customHeight="1" x14ac:dyDescent="0.15">
      <c r="A35" s="170" t="s">
        <v>110</v>
      </c>
      <c r="B35" s="377">
        <f t="shared" ref="B35:J35" si="14">(B14/B$26)*100</f>
        <v>2.9706227340912466</v>
      </c>
      <c r="C35" s="377">
        <f t="shared" si="14"/>
        <v>2.6998568711247963</v>
      </c>
      <c r="D35" s="377">
        <f t="shared" si="14"/>
        <v>3.2428041995002919</v>
      </c>
      <c r="E35" s="377" t="e">
        <f t="shared" si="14"/>
        <v>#DIV/0!</v>
      </c>
      <c r="F35" s="377">
        <f t="shared" si="14"/>
        <v>2.7003604712147995</v>
      </c>
      <c r="G35" s="377">
        <f t="shared" si="14"/>
        <v>1.6319733076435243</v>
      </c>
      <c r="H35" s="377">
        <f t="shared" si="14"/>
        <v>2.6890457033861406</v>
      </c>
      <c r="I35" s="377">
        <f t="shared" si="14"/>
        <v>1.8095981110505279</v>
      </c>
      <c r="J35" s="377">
        <f t="shared" si="14"/>
        <v>2.5954428406265997</v>
      </c>
      <c r="K35" s="167"/>
      <c r="M35" s="56">
        <f t="shared" si="1"/>
        <v>9.1690224900300166</v>
      </c>
      <c r="N35" s="56">
        <f t="shared" si="2"/>
        <v>4.5279877843131837</v>
      </c>
      <c r="O35" s="56">
        <f t="shared" si="3"/>
        <v>13.61079160850713</v>
      </c>
      <c r="P35" s="56">
        <f t="shared" si="4"/>
        <v>3.0752644302176604</v>
      </c>
      <c r="Q35" s="56">
        <f t="shared" si="5"/>
        <v>5.6915013697279413</v>
      </c>
      <c r="R35" s="56">
        <f t="shared" si="6"/>
        <v>2.2275996375065077</v>
      </c>
      <c r="S35" s="56">
        <f t="shared" si="7"/>
        <v>4.6234777911719505</v>
      </c>
      <c r="T35" s="56">
        <f t="shared" si="8"/>
        <v>4.270971930539373</v>
      </c>
    </row>
    <row r="36" spans="1:20" ht="9.1999999999999993" customHeight="1" x14ac:dyDescent="0.15">
      <c r="A36" s="170" t="s">
        <v>111</v>
      </c>
      <c r="B36" s="377">
        <f t="shared" ref="B36:J36" si="15">(B15/B$26)*100</f>
        <v>11.696083078273887</v>
      </c>
      <c r="C36" s="377">
        <f t="shared" si="15"/>
        <v>14.379880788523113</v>
      </c>
      <c r="D36" s="377">
        <f t="shared" si="15"/>
        <v>8.9982540918791507</v>
      </c>
      <c r="E36" s="377" t="e">
        <f t="shared" si="15"/>
        <v>#DIV/0!</v>
      </c>
      <c r="F36" s="377">
        <f t="shared" si="15"/>
        <v>12.035272457386281</v>
      </c>
      <c r="G36" s="377">
        <f t="shared" si="15"/>
        <v>11.242473880322397</v>
      </c>
      <c r="H36" s="377">
        <f t="shared" si="15"/>
        <v>11.196704601289039</v>
      </c>
      <c r="I36" s="377">
        <f t="shared" si="15"/>
        <v>13.056557921710663</v>
      </c>
      <c r="J36" s="377">
        <f t="shared" si="15"/>
        <v>11.876829668339276</v>
      </c>
      <c r="K36" s="167"/>
      <c r="M36" s="56">
        <f t="shared" si="1"/>
        <v>5.4518664192620214</v>
      </c>
      <c r="N36" s="56">
        <f t="shared" si="2"/>
        <v>6.7917204957588417</v>
      </c>
      <c r="O36" s="56">
        <f t="shared" si="3"/>
        <v>4.1695397749647052</v>
      </c>
      <c r="P36" s="56">
        <f t="shared" si="4"/>
        <v>5.56387889990493</v>
      </c>
      <c r="Q36" s="56">
        <f t="shared" si="5"/>
        <v>8.2112004261766351</v>
      </c>
      <c r="R36" s="56">
        <f t="shared" si="6"/>
        <v>6.2457424594888566</v>
      </c>
      <c r="S36" s="56">
        <f t="shared" si="7"/>
        <v>7.2764034655447132</v>
      </c>
      <c r="T36" s="56">
        <f t="shared" si="8"/>
        <v>5.9258375461425938</v>
      </c>
    </row>
    <row r="37" spans="1:20" ht="18.600000000000001" customHeight="1" x14ac:dyDescent="0.15">
      <c r="A37" s="170" t="s">
        <v>112</v>
      </c>
      <c r="B37" s="377">
        <f t="shared" ref="B37:J37" si="16">(B16/B$26)*100</f>
        <v>3.8739724751920472</v>
      </c>
      <c r="C37" s="377">
        <f t="shared" si="16"/>
        <v>4.0320530688939504</v>
      </c>
      <c r="D37" s="377">
        <f t="shared" si="16"/>
        <v>3.7150654136624808</v>
      </c>
      <c r="E37" s="377" t="e">
        <f t="shared" si="16"/>
        <v>#DIV/0!</v>
      </c>
      <c r="F37" s="377">
        <f t="shared" si="16"/>
        <v>3.6490608862791958</v>
      </c>
      <c r="G37" s="377">
        <f t="shared" si="16"/>
        <v>5.777217852342722</v>
      </c>
      <c r="H37" s="377">
        <f t="shared" si="16"/>
        <v>3.2645259955812382</v>
      </c>
      <c r="I37" s="377">
        <f t="shared" si="16"/>
        <v>3.8759146707029748</v>
      </c>
      <c r="J37" s="377">
        <f t="shared" si="16"/>
        <v>3.914911801959311</v>
      </c>
      <c r="K37" s="167"/>
      <c r="M37" s="56">
        <f t="shared" si="1"/>
        <v>10.055884474075082</v>
      </c>
      <c r="N37" s="56">
        <f t="shared" si="2"/>
        <v>12.807522307293112</v>
      </c>
      <c r="O37" s="56">
        <f t="shared" si="3"/>
        <v>7.4223898488860351</v>
      </c>
      <c r="P37" s="56">
        <f t="shared" si="4"/>
        <v>11.705146079471834</v>
      </c>
      <c r="Q37" s="56">
        <f t="shared" si="5"/>
        <v>9.9998332872696398</v>
      </c>
      <c r="R37" s="56">
        <f t="shared" si="6"/>
        <v>11.125771404526178</v>
      </c>
      <c r="S37" s="56">
        <f t="shared" si="7"/>
        <v>11.435553295210688</v>
      </c>
      <c r="T37" s="56">
        <f t="shared" si="8"/>
        <v>11.231629438527552</v>
      </c>
    </row>
    <row r="38" spans="1:20" ht="18.600000000000001" customHeight="1" x14ac:dyDescent="0.15">
      <c r="A38" s="170" t="s">
        <v>113</v>
      </c>
      <c r="B38" s="377">
        <f t="shared" ref="B38:J38" si="17">(B17/B$26)*100</f>
        <v>1.4620809773662444</v>
      </c>
      <c r="C38" s="377">
        <f t="shared" si="17"/>
        <v>1.9714883236590153</v>
      </c>
      <c r="D38" s="377">
        <f t="shared" si="17"/>
        <v>0.95001037701408986</v>
      </c>
      <c r="E38" s="377" t="e">
        <f t="shared" si="17"/>
        <v>#DIV/0!</v>
      </c>
      <c r="F38" s="377">
        <f t="shared" si="17"/>
        <v>2.1423589565828811</v>
      </c>
      <c r="G38" s="377">
        <f t="shared" si="17"/>
        <v>2.0046518695667941</v>
      </c>
      <c r="H38" s="377">
        <f t="shared" si="17"/>
        <v>2.2437392553292348</v>
      </c>
      <c r="I38" s="377">
        <f t="shared" si="17"/>
        <v>1.9418948713482413</v>
      </c>
      <c r="J38" s="377">
        <f t="shared" si="17"/>
        <v>2.0243996783119713</v>
      </c>
      <c r="K38" s="167"/>
      <c r="M38" s="56">
        <f t="shared" si="1"/>
        <v>12.41135859802718</v>
      </c>
      <c r="N38" s="56">
        <f t="shared" si="2"/>
        <v>17.394241684517169</v>
      </c>
      <c r="O38" s="56">
        <f t="shared" si="3"/>
        <v>7.6424185624592678</v>
      </c>
      <c r="P38" s="56">
        <f t="shared" si="4"/>
        <v>14.118060048817508</v>
      </c>
      <c r="Q38" s="56">
        <f t="shared" si="5"/>
        <v>15.421606758296608</v>
      </c>
      <c r="R38" s="56">
        <f t="shared" si="6"/>
        <v>11.563633146604573</v>
      </c>
      <c r="S38" s="56">
        <f t="shared" si="7"/>
        <v>14.004761007998539</v>
      </c>
      <c r="T38" s="56">
        <f t="shared" si="8"/>
        <v>13.890575892583632</v>
      </c>
    </row>
    <row r="39" spans="1:20" ht="27.75" customHeight="1" x14ac:dyDescent="0.15">
      <c r="A39" s="170" t="s">
        <v>114</v>
      </c>
      <c r="B39" s="377">
        <f t="shared" ref="B39:J39" si="18">(B18/B$26)*100</f>
        <v>4.4891162348132276</v>
      </c>
      <c r="C39" s="377">
        <f t="shared" si="18"/>
        <v>5.7020752964760835</v>
      </c>
      <c r="D39" s="377">
        <f t="shared" si="18"/>
        <v>3.2698156506569314</v>
      </c>
      <c r="E39" s="377" t="e">
        <f t="shared" si="18"/>
        <v>#DIV/0!</v>
      </c>
      <c r="F39" s="377">
        <f t="shared" si="18"/>
        <v>6.5744759938405073</v>
      </c>
      <c r="G39" s="377">
        <f t="shared" si="18"/>
        <v>4.961950200111108</v>
      </c>
      <c r="H39" s="377">
        <f t="shared" si="18"/>
        <v>6.8278656840387946</v>
      </c>
      <c r="I39" s="377">
        <f t="shared" si="18"/>
        <v>4.6976361658899481</v>
      </c>
      <c r="J39" s="377">
        <f t="shared" si="18"/>
        <v>6.0419765076329588</v>
      </c>
      <c r="K39" s="167"/>
      <c r="M39" s="56">
        <f t="shared" si="1"/>
        <v>2.6647323987045319</v>
      </c>
      <c r="N39" s="56">
        <f t="shared" si="2"/>
        <v>0.81960021182134168</v>
      </c>
      <c r="O39" s="56">
        <f t="shared" si="3"/>
        <v>4.4306427369983776</v>
      </c>
      <c r="P39" s="56">
        <f t="shared" si="4"/>
        <v>0.55810445927456398</v>
      </c>
      <c r="Q39" s="56">
        <f t="shared" si="5"/>
        <v>0.36143889900063081</v>
      </c>
      <c r="R39" s="56">
        <f t="shared" si="6"/>
        <v>0.24898176303859376</v>
      </c>
      <c r="S39" s="56">
        <f t="shared" si="7"/>
        <v>0.71572993289256603</v>
      </c>
      <c r="T39" s="56">
        <f t="shared" si="8"/>
        <v>0.83501866171367922</v>
      </c>
    </row>
    <row r="40" spans="1:20" ht="37.35" customHeight="1" x14ac:dyDescent="0.15">
      <c r="A40" s="170" t="s">
        <v>115</v>
      </c>
      <c r="B40" s="377">
        <f t="shared" ref="B40:J40" si="19">(B19/B$26)*100</f>
        <v>10.73563298865932</v>
      </c>
      <c r="C40" s="377">
        <f t="shared" si="19"/>
        <v>9.6127215717312531</v>
      </c>
      <c r="D40" s="377">
        <f t="shared" si="19"/>
        <v>11.864415146186685</v>
      </c>
      <c r="E40" s="377" t="e">
        <f t="shared" si="19"/>
        <v>#DIV/0!</v>
      </c>
      <c r="F40" s="377">
        <f t="shared" si="19"/>
        <v>10.62047042056729</v>
      </c>
      <c r="G40" s="377">
        <f t="shared" si="19"/>
        <v>9.6649419586555698</v>
      </c>
      <c r="H40" s="377">
        <f t="shared" si="19"/>
        <v>12.9094686762388</v>
      </c>
      <c r="I40" s="377">
        <f t="shared" si="19"/>
        <v>9.805287732662217</v>
      </c>
      <c r="J40" s="377">
        <f t="shared" si="19"/>
        <v>10.619759556751221</v>
      </c>
      <c r="K40" s="167"/>
      <c r="M40" s="56"/>
      <c r="N40" s="56"/>
      <c r="O40" s="56"/>
      <c r="P40" s="56"/>
      <c r="Q40" s="56"/>
      <c r="R40" s="56"/>
      <c r="S40" s="56"/>
      <c r="T40" s="56"/>
    </row>
    <row r="41" spans="1:20" ht="18.75" customHeight="1" x14ac:dyDescent="0.15">
      <c r="A41" s="170" t="s">
        <v>116</v>
      </c>
      <c r="B41" s="377">
        <f t="shared" ref="B41:J41" si="20">(B20/B$26)*100</f>
        <v>15.695862395002132</v>
      </c>
      <c r="C41" s="377">
        <f t="shared" si="20"/>
        <v>20.040367831099264</v>
      </c>
      <c r="D41" s="377">
        <f t="shared" si="20"/>
        <v>11.328643266566436</v>
      </c>
      <c r="E41" s="377" t="e">
        <f t="shared" si="20"/>
        <v>#DIV/0!</v>
      </c>
      <c r="F41" s="377">
        <f t="shared" si="20"/>
        <v>22.238179856743873</v>
      </c>
      <c r="G41" s="377">
        <f t="shared" si="20"/>
        <v>26.437476305361528</v>
      </c>
      <c r="H41" s="377">
        <f t="shared" si="20"/>
        <v>23.414961932532073</v>
      </c>
      <c r="I41" s="377">
        <f t="shared" si="20"/>
        <v>21.271081111684314</v>
      </c>
      <c r="J41" s="377">
        <f t="shared" si="20"/>
        <v>21.773954979624826</v>
      </c>
      <c r="K41" s="167"/>
      <c r="M41" s="56"/>
      <c r="N41" s="56"/>
      <c r="O41" s="56"/>
      <c r="P41" s="56"/>
      <c r="Q41" s="56"/>
      <c r="R41" s="56"/>
      <c r="S41" s="56"/>
      <c r="T41" s="56"/>
    </row>
    <row r="42" spans="1:20" ht="27.75" customHeight="1" x14ac:dyDescent="0.15">
      <c r="A42" s="170" t="s">
        <v>117</v>
      </c>
      <c r="B42" s="377">
        <f t="shared" ref="B42:J42" si="21">(B21/B$26)*100</f>
        <v>13.281469385680545</v>
      </c>
      <c r="C42" s="377">
        <f t="shared" si="21"/>
        <v>12.112689075266147</v>
      </c>
      <c r="D42" s="377">
        <f t="shared" si="21"/>
        <v>14.456360245793318</v>
      </c>
      <c r="E42" s="377" t="e">
        <f t="shared" si="21"/>
        <v>#DIV/0!</v>
      </c>
      <c r="F42" s="377">
        <f t="shared" si="21"/>
        <v>9.1968487894660811</v>
      </c>
      <c r="G42" s="377">
        <f t="shared" si="21"/>
        <v>10.261581265072218</v>
      </c>
      <c r="H42" s="377">
        <f t="shared" si="21"/>
        <v>11.620574438990253</v>
      </c>
      <c r="I42" s="377">
        <f t="shared" si="21"/>
        <v>13.368001446877633</v>
      </c>
      <c r="J42" s="377">
        <f t="shared" si="21"/>
        <v>10.153542722131787</v>
      </c>
      <c r="K42" s="167"/>
      <c r="M42" s="56"/>
      <c r="N42" s="56"/>
      <c r="O42" s="56"/>
      <c r="P42" s="56"/>
      <c r="Q42" s="56"/>
      <c r="R42" s="56"/>
      <c r="S42" s="56"/>
      <c r="T42" s="56"/>
    </row>
    <row r="43" spans="1:20" ht="18.75" customHeight="1" x14ac:dyDescent="0.15">
      <c r="A43" s="170" t="s">
        <v>118</v>
      </c>
      <c r="B43" s="377">
        <f t="shared" ref="B43:J43" si="22">(B22/B$26)*100</f>
        <v>5.7746542149074953</v>
      </c>
      <c r="C43" s="377">
        <f t="shared" si="22"/>
        <v>4.3835709426719029</v>
      </c>
      <c r="D43" s="377">
        <f t="shared" si="22"/>
        <v>7.1730102683439947</v>
      </c>
      <c r="E43" s="377" t="e">
        <f t="shared" si="22"/>
        <v>#DIV/0!</v>
      </c>
      <c r="F43" s="377">
        <f t="shared" si="22"/>
        <v>4.8368588826272081</v>
      </c>
      <c r="G43" s="377">
        <f t="shared" si="22"/>
        <v>4.2479226865369473</v>
      </c>
      <c r="H43" s="377">
        <f t="shared" si="22"/>
        <v>5.7715880875945862</v>
      </c>
      <c r="I43" s="377">
        <f t="shared" si="22"/>
        <v>4.6867801344412712</v>
      </c>
      <c r="J43" s="377">
        <f t="shared" si="22"/>
        <v>4.9518766313679468</v>
      </c>
      <c r="K43" s="167"/>
      <c r="M43" s="56"/>
      <c r="N43" s="56"/>
      <c r="O43" s="56"/>
      <c r="P43" s="56"/>
      <c r="Q43" s="56"/>
      <c r="R43" s="56"/>
      <c r="S43" s="56"/>
      <c r="T43" s="56"/>
    </row>
    <row r="44" spans="1:20" ht="9" customHeight="1" x14ac:dyDescent="0.15">
      <c r="A44" s="170" t="s">
        <v>119</v>
      </c>
      <c r="B44" s="377">
        <f t="shared" ref="B44:J44" si="23">(B23/B$26)*100</f>
        <v>3.2514472655854756</v>
      </c>
      <c r="C44" s="377">
        <f t="shared" si="23"/>
        <v>5.0777748731554651</v>
      </c>
      <c r="D44" s="377">
        <f t="shared" si="23"/>
        <v>1.4155713575246853</v>
      </c>
      <c r="E44" s="377" t="e">
        <f t="shared" si="23"/>
        <v>#DIV/0!</v>
      </c>
      <c r="F44" s="377">
        <f t="shared" si="23"/>
        <v>4.7705224115288303</v>
      </c>
      <c r="G44" s="377">
        <f t="shared" si="23"/>
        <v>6.4502033407218411</v>
      </c>
      <c r="H44" s="377">
        <f t="shared" si="23"/>
        <v>3.267922993390064</v>
      </c>
      <c r="I44" s="377">
        <f t="shared" si="23"/>
        <v>6.5064556681275585</v>
      </c>
      <c r="J44" s="377">
        <f t="shared" si="23"/>
        <v>4.7049230632798897</v>
      </c>
      <c r="K44" s="167"/>
      <c r="M44" s="56">
        <f t="shared" ref="M44:T44" si="24">M19/V19*100</f>
        <v>9.6201521745890943</v>
      </c>
      <c r="N44" s="56">
        <f t="shared" si="24"/>
        <v>5.6785910171247487</v>
      </c>
      <c r="O44" s="56">
        <f t="shared" si="24"/>
        <v>13.392480057905342</v>
      </c>
      <c r="P44" s="56">
        <f t="shared" si="24"/>
        <v>5.3935632335190746</v>
      </c>
      <c r="Q44" s="56">
        <f t="shared" si="24"/>
        <v>3.4896061737096309</v>
      </c>
      <c r="R44" s="56">
        <f t="shared" si="24"/>
        <v>1.4186357496163535</v>
      </c>
      <c r="S44" s="56">
        <f t="shared" si="24"/>
        <v>5.527144624357371</v>
      </c>
      <c r="T44" s="56">
        <f t="shared" si="24"/>
        <v>5.6098378949112115</v>
      </c>
    </row>
    <row r="45" spans="1:20" ht="9" customHeight="1" x14ac:dyDescent="0.15">
      <c r="A45" s="170" t="s">
        <v>120</v>
      </c>
      <c r="B45" s="377">
        <f t="shared" ref="B45:J45" si="25">(B24/B$26)*100</f>
        <v>0.49646133866921544</v>
      </c>
      <c r="C45" s="377">
        <f t="shared" si="25"/>
        <v>0.88090695467681912</v>
      </c>
      <c r="D45" s="377">
        <f t="shared" si="25"/>
        <v>0.11000578630145579</v>
      </c>
      <c r="E45" s="377" t="e">
        <f t="shared" si="25"/>
        <v>#DIV/0!</v>
      </c>
      <c r="F45" s="377">
        <f t="shared" si="25"/>
        <v>0.63548436772750372</v>
      </c>
      <c r="G45" s="377">
        <f t="shared" si="25"/>
        <v>0.71712982863198238</v>
      </c>
      <c r="H45" s="377">
        <f t="shared" si="25"/>
        <v>0.39600557462882247</v>
      </c>
      <c r="I45" s="377">
        <f t="shared" si="25"/>
        <v>1.0343261930455996</v>
      </c>
      <c r="J45" s="377">
        <f t="shared" si="25"/>
        <v>0.62204191382122587</v>
      </c>
      <c r="K45" s="167"/>
      <c r="M45" s="56">
        <f t="shared" ref="M45:T46" si="26">M24/V24*100</f>
        <v>11.569333769697472</v>
      </c>
      <c r="N45" s="56">
        <f t="shared" si="26"/>
        <v>8.5850629615848586</v>
      </c>
      <c r="O45" s="56">
        <f t="shared" si="26"/>
        <v>14.425473134550588</v>
      </c>
      <c r="P45" s="56">
        <f t="shared" si="26"/>
        <v>8.9119158284004634</v>
      </c>
      <c r="Q45" s="56">
        <f t="shared" si="26"/>
        <v>8.8069063337111047</v>
      </c>
      <c r="R45" s="56">
        <f t="shared" si="26"/>
        <v>8.2400918256356395</v>
      </c>
      <c r="S45" s="56">
        <f t="shared" si="26"/>
        <v>7.8537687178544564</v>
      </c>
      <c r="T45" s="56">
        <f t="shared" si="26"/>
        <v>9.2336879375043743</v>
      </c>
    </row>
    <row r="46" spans="1:20" ht="18.75" customHeight="1" thickBot="1" x14ac:dyDescent="0.2">
      <c r="A46" s="183" t="s">
        <v>72</v>
      </c>
      <c r="B46" s="220">
        <f t="shared" ref="B46:J46" si="27">(B25/B$26)*100</f>
        <v>2.2811685164758924</v>
      </c>
      <c r="C46" s="220">
        <f t="shared" si="27"/>
        <v>2.7939810769472961</v>
      </c>
      <c r="D46" s="220">
        <f t="shared" si="27"/>
        <v>1.7656748990010553</v>
      </c>
      <c r="E46" s="220" t="e">
        <f t="shared" si="27"/>
        <v>#DIV/0!</v>
      </c>
      <c r="F46" s="220">
        <f t="shared" si="27"/>
        <v>0.90270565946302517</v>
      </c>
      <c r="G46" s="220">
        <f t="shared" si="27"/>
        <v>3.1652241608862473</v>
      </c>
      <c r="H46" s="220">
        <f t="shared" si="27"/>
        <v>1.4960777996868102</v>
      </c>
      <c r="I46" s="220">
        <f t="shared" si="27"/>
        <v>2.5704991349656088</v>
      </c>
      <c r="J46" s="220">
        <f t="shared" si="27"/>
        <v>1.4403550116268553</v>
      </c>
      <c r="K46" s="167"/>
      <c r="M46" s="56">
        <f t="shared" si="26"/>
        <v>7.9992432735010972</v>
      </c>
      <c r="N46" s="56">
        <f t="shared" si="26"/>
        <v>6.960723341871546</v>
      </c>
      <c r="O46" s="56">
        <f t="shared" si="26"/>
        <v>8.9931737337825002</v>
      </c>
      <c r="P46" s="56">
        <f t="shared" si="26"/>
        <v>5.6202717898905412</v>
      </c>
      <c r="Q46" s="56">
        <f t="shared" si="26"/>
        <v>9.160959526281264</v>
      </c>
      <c r="R46" s="56">
        <f t="shared" si="26"/>
        <v>3.2352884465974272</v>
      </c>
      <c r="S46" s="56">
        <f t="shared" si="26"/>
        <v>6.3635348736506057</v>
      </c>
      <c r="T46" s="56">
        <f t="shared" si="26"/>
        <v>6.2810914056234983</v>
      </c>
    </row>
    <row r="47" spans="1:20" ht="9" customHeight="1" x14ac:dyDescent="0.15">
      <c r="A47" s="186" t="s">
        <v>0</v>
      </c>
      <c r="B47" s="225">
        <v>100</v>
      </c>
      <c r="C47" s="225">
        <v>100</v>
      </c>
      <c r="D47" s="225">
        <v>100</v>
      </c>
      <c r="E47" s="204"/>
      <c r="F47" s="225">
        <v>100</v>
      </c>
      <c r="G47" s="225">
        <v>100</v>
      </c>
      <c r="H47" s="225">
        <v>100</v>
      </c>
      <c r="I47" s="225">
        <v>100</v>
      </c>
      <c r="J47" s="225">
        <v>100</v>
      </c>
      <c r="K47" s="167"/>
      <c r="M47" s="56">
        <f t="shared" ref="M47:T47" si="28">SUM(M29:M46)</f>
        <v>97.628676824473501</v>
      </c>
      <c r="N47" s="56">
        <f t="shared" si="28"/>
        <v>96.963566047870245</v>
      </c>
      <c r="O47" s="56">
        <f t="shared" si="28"/>
        <v>98.265230674037184</v>
      </c>
      <c r="P47" s="56">
        <f t="shared" si="28"/>
        <v>98.810439225248004</v>
      </c>
      <c r="Q47" s="56">
        <f t="shared" si="28"/>
        <v>96.67903491472785</v>
      </c>
      <c r="R47" s="56">
        <f t="shared" si="28"/>
        <v>98.287490458459018</v>
      </c>
      <c r="S47" s="56">
        <f t="shared" si="28"/>
        <v>97.270731303007381</v>
      </c>
      <c r="T47" s="56">
        <f t="shared" si="28"/>
        <v>98.328858515514668</v>
      </c>
    </row>
    <row r="48" spans="1:20" ht="9.75" customHeight="1" x14ac:dyDescent="0.15">
      <c r="A48" s="473" t="s">
        <v>352</v>
      </c>
      <c r="B48" s="474"/>
      <c r="C48" s="474"/>
      <c r="D48" s="474"/>
      <c r="E48" s="474"/>
      <c r="F48" s="474"/>
      <c r="G48" s="474"/>
      <c r="H48" s="474"/>
      <c r="I48" s="474"/>
      <c r="J48" s="474"/>
    </row>
    <row r="49" spans="1:10" ht="18" customHeight="1" x14ac:dyDescent="0.15">
      <c r="A49" s="431" t="s">
        <v>250</v>
      </c>
      <c r="B49" s="431"/>
      <c r="C49" s="431"/>
      <c r="D49" s="431"/>
      <c r="E49" s="431"/>
      <c r="F49" s="431"/>
      <c r="G49" s="56"/>
      <c r="H49" s="56"/>
      <c r="I49" s="56"/>
      <c r="J49" s="56"/>
    </row>
    <row r="50" spans="1:10" x14ac:dyDescent="0.15">
      <c r="B50" s="56"/>
      <c r="C50" s="56"/>
      <c r="D50" s="56"/>
      <c r="E50" s="56"/>
      <c r="F50" s="56"/>
      <c r="G50" s="56"/>
      <c r="H50" s="56"/>
      <c r="I50" s="56"/>
      <c r="J50" s="56"/>
    </row>
    <row r="51" spans="1:10" s="57" customFormat="1" ht="12" customHeight="1" x14ac:dyDescent="0.15">
      <c r="I51" s="27"/>
    </row>
    <row r="52" spans="1:10" s="57" customFormat="1" ht="12" customHeight="1" x14ac:dyDescent="0.15">
      <c r="I52" s="27"/>
    </row>
    <row r="53" spans="1:10" s="57" customFormat="1" ht="12" customHeight="1" x14ac:dyDescent="0.15">
      <c r="I53" s="27"/>
    </row>
    <row r="54" spans="1:10" s="57" customFormat="1" ht="12" customHeight="1" x14ac:dyDescent="0.15">
      <c r="I54" s="27"/>
    </row>
    <row r="55" spans="1:10" s="57" customFormat="1" ht="12" customHeight="1" x14ac:dyDescent="0.15">
      <c r="I55" s="27"/>
    </row>
    <row r="56" spans="1:10" s="57" customFormat="1" ht="12" customHeight="1" x14ac:dyDescent="0.15">
      <c r="I56" s="27"/>
    </row>
    <row r="57" spans="1:10" s="57" customFormat="1" ht="12" customHeight="1" x14ac:dyDescent="0.15">
      <c r="I57" s="27"/>
    </row>
    <row r="58" spans="1:10" s="57" customFormat="1" ht="12" customHeight="1" x14ac:dyDescent="0.15">
      <c r="I58" s="27"/>
    </row>
    <row r="59" spans="1:10" s="57" customFormat="1" ht="12" customHeight="1" x14ac:dyDescent="0.15">
      <c r="I59" s="27"/>
    </row>
    <row r="60" spans="1:10" s="57" customFormat="1" ht="12" customHeight="1" x14ac:dyDescent="0.15">
      <c r="I60" s="27"/>
    </row>
    <row r="61" spans="1:10" s="57" customFormat="1" ht="12" customHeight="1" x14ac:dyDescent="0.15">
      <c r="I61" s="27"/>
    </row>
    <row r="62" spans="1:10" s="57" customFormat="1" ht="12" customHeight="1" x14ac:dyDescent="0.15">
      <c r="I62" s="27"/>
    </row>
    <row r="63" spans="1:10" s="57" customFormat="1" ht="12" customHeight="1" x14ac:dyDescent="0.15">
      <c r="I63" s="27"/>
    </row>
    <row r="64" spans="1:10" s="57" customFormat="1" ht="12" customHeight="1" x14ac:dyDescent="0.15">
      <c r="I64" s="27"/>
    </row>
    <row r="65" spans="9:9" s="57" customFormat="1" ht="12" customHeight="1" x14ac:dyDescent="0.15">
      <c r="I65" s="27"/>
    </row>
    <row r="66" spans="9:9" s="57" customFormat="1" ht="12" customHeight="1" x14ac:dyDescent="0.15">
      <c r="I66" s="27"/>
    </row>
    <row r="67" spans="9:9" s="57" customFormat="1" ht="12" customHeight="1" x14ac:dyDescent="0.15">
      <c r="I67" s="27"/>
    </row>
    <row r="68" spans="9:9" s="57" customFormat="1" ht="12" customHeight="1" x14ac:dyDescent="0.15">
      <c r="I68" s="27"/>
    </row>
    <row r="69" spans="9:9" s="57" customFormat="1" ht="12" customHeight="1" x14ac:dyDescent="0.15">
      <c r="I69" s="27"/>
    </row>
    <row r="70" spans="9:9" s="57" customFormat="1" ht="12" customHeight="1" x14ac:dyDescent="0.15">
      <c r="I70" s="27"/>
    </row>
    <row r="71" spans="9:9" s="57" customFormat="1" ht="12" customHeight="1" x14ac:dyDescent="0.15">
      <c r="I71" s="27"/>
    </row>
    <row r="72" spans="9:9" s="57" customFormat="1" ht="12" customHeight="1" x14ac:dyDescent="0.15">
      <c r="I72" s="27"/>
    </row>
    <row r="73" spans="9:9" s="57" customFormat="1" ht="12" customHeight="1" x14ac:dyDescent="0.15">
      <c r="I73" s="27"/>
    </row>
    <row r="74" spans="9:9" s="57" customFormat="1" ht="12" customHeight="1" x14ac:dyDescent="0.15">
      <c r="I74" s="27"/>
    </row>
    <row r="75" spans="9:9" s="57" customFormat="1" ht="12" customHeight="1" x14ac:dyDescent="0.15">
      <c r="I75" s="27"/>
    </row>
    <row r="76" spans="9:9" s="57" customFormat="1" ht="12" customHeight="1" x14ac:dyDescent="0.15">
      <c r="I76" s="27"/>
    </row>
    <row r="77" spans="9:9" s="57" customFormat="1" ht="12" customHeight="1" x14ac:dyDescent="0.15">
      <c r="I77" s="27"/>
    </row>
    <row r="78" spans="9:9" s="57" customFormat="1" ht="12" customHeight="1" x14ac:dyDescent="0.15">
      <c r="I78" s="27"/>
    </row>
    <row r="79" spans="9:9" s="57" customFormat="1" ht="12" customHeight="1" x14ac:dyDescent="0.15">
      <c r="I79" s="27"/>
    </row>
    <row r="80" spans="9:9" s="57" customFormat="1" ht="12" customHeight="1" x14ac:dyDescent="0.15">
      <c r="I80" s="27"/>
    </row>
  </sheetData>
  <mergeCells count="12">
    <mergeCell ref="A1:J1"/>
    <mergeCell ref="A2:J2"/>
    <mergeCell ref="A3:J3"/>
    <mergeCell ref="A4:J4"/>
    <mergeCell ref="A5:J5"/>
    <mergeCell ref="A48:J48"/>
    <mergeCell ref="A49:F49"/>
    <mergeCell ref="B6:D6"/>
    <mergeCell ref="F6:I6"/>
    <mergeCell ref="J6:J7"/>
    <mergeCell ref="A27:J27"/>
    <mergeCell ref="A28:J28"/>
  </mergeCells>
  <pageMargins left="1.05" right="1.05" top="0.5" bottom="0.25" header="0" footer="0"/>
  <pageSetup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view="pageLayout" topLeftCell="A3" zoomScale="175" zoomScaleNormal="100" zoomScaleSheetLayoutView="100" zoomScalePageLayoutView="175" workbookViewId="0">
      <selection activeCell="E30" sqref="E30"/>
    </sheetView>
  </sheetViews>
  <sheetFormatPr defaultRowHeight="8.25" x14ac:dyDescent="0.15"/>
  <cols>
    <col min="1" max="1" width="14.140625" style="137" customWidth="1"/>
    <col min="2" max="2" width="10.140625" style="137" customWidth="1"/>
    <col min="3" max="3" width="10.5703125" style="137" customWidth="1"/>
    <col min="4" max="4" width="10.140625" style="137" customWidth="1"/>
    <col min="5" max="5" width="9.7109375" style="137" customWidth="1"/>
    <col min="6" max="6" width="12.7109375" style="137" customWidth="1"/>
    <col min="7" max="16384" width="9.140625" style="137"/>
  </cols>
  <sheetData>
    <row r="1" spans="1:10" ht="10.5" customHeight="1" x14ac:dyDescent="0.15">
      <c r="A1" s="215" t="s">
        <v>296</v>
      </c>
    </row>
    <row r="2" spans="1:10" ht="12.75" customHeight="1" x14ac:dyDescent="0.15">
      <c r="A2" s="432" t="s">
        <v>338</v>
      </c>
      <c r="B2" s="432"/>
      <c r="C2" s="432"/>
      <c r="D2" s="432"/>
      <c r="E2" s="432"/>
    </row>
    <row r="3" spans="1:10" ht="18" customHeight="1" x14ac:dyDescent="0.15">
      <c r="A3" s="445" t="s">
        <v>408</v>
      </c>
      <c r="B3" s="445"/>
      <c r="C3" s="445"/>
      <c r="D3" s="445"/>
      <c r="E3" s="445"/>
    </row>
    <row r="4" spans="1:10" ht="7.5" customHeight="1" x14ac:dyDescent="0.15">
      <c r="A4" s="499"/>
      <c r="B4" s="499"/>
      <c r="C4" s="499"/>
      <c r="D4" s="499"/>
      <c r="E4" s="499"/>
    </row>
    <row r="5" spans="1:10" ht="18" customHeight="1" x14ac:dyDescent="0.15">
      <c r="A5" s="467" t="s">
        <v>458</v>
      </c>
      <c r="B5" s="468"/>
      <c r="C5" s="468"/>
      <c r="D5" s="468"/>
      <c r="E5" s="468"/>
    </row>
    <row r="6" spans="1:10" ht="9.1999999999999993" customHeight="1" x14ac:dyDescent="0.15">
      <c r="B6" s="39" t="s">
        <v>58</v>
      </c>
      <c r="C6" s="39" t="s">
        <v>59</v>
      </c>
      <c r="D6" s="39" t="s">
        <v>60</v>
      </c>
      <c r="E6" s="39" t="s">
        <v>0</v>
      </c>
    </row>
    <row r="7" spans="1:10" ht="9.1999999999999993" customHeight="1" x14ac:dyDescent="0.15">
      <c r="A7" s="20" t="s">
        <v>21</v>
      </c>
      <c r="B7" s="333">
        <v>11266329</v>
      </c>
      <c r="C7" s="333">
        <v>9340719</v>
      </c>
      <c r="D7" s="333">
        <v>3491561</v>
      </c>
      <c r="E7" s="333">
        <v>24098609</v>
      </c>
    </row>
    <row r="8" spans="1:10" ht="9.1999999999999993" customHeight="1" x14ac:dyDescent="0.15">
      <c r="A8" s="104" t="s">
        <v>84</v>
      </c>
      <c r="B8" s="258">
        <v>5236309</v>
      </c>
      <c r="C8" s="258">
        <v>4388614</v>
      </c>
      <c r="D8" s="258">
        <v>2190424</v>
      </c>
      <c r="E8" s="258">
        <v>11815347</v>
      </c>
      <c r="F8" s="27"/>
    </row>
    <row r="9" spans="1:10" ht="9.1999999999999993" customHeight="1" x14ac:dyDescent="0.15">
      <c r="A9" s="104" t="s">
        <v>85</v>
      </c>
      <c r="B9" s="258">
        <v>6030020</v>
      </c>
      <c r="C9" s="258">
        <v>4952105</v>
      </c>
      <c r="D9" s="258">
        <v>1301137</v>
      </c>
      <c r="E9" s="258">
        <v>12283262</v>
      </c>
      <c r="F9" s="27"/>
    </row>
    <row r="10" spans="1:10" ht="9.1999999999999993" customHeight="1" x14ac:dyDescent="0.15">
      <c r="A10" s="20" t="s">
        <v>68</v>
      </c>
      <c r="B10" s="333">
        <v>34818038</v>
      </c>
      <c r="C10" s="333">
        <v>37487264</v>
      </c>
      <c r="D10" s="333">
        <v>33673881</v>
      </c>
      <c r="E10" s="333">
        <v>105979183</v>
      </c>
      <c r="F10" s="27"/>
    </row>
    <row r="11" spans="1:10" ht="9.1999999999999993" customHeight="1" x14ac:dyDescent="0.15">
      <c r="A11" s="20" t="s">
        <v>69</v>
      </c>
      <c r="B11" s="333">
        <v>7139723</v>
      </c>
      <c r="C11" s="333">
        <v>6746686</v>
      </c>
      <c r="D11" s="333">
        <v>3377748</v>
      </c>
      <c r="E11" s="333">
        <v>17264157</v>
      </c>
      <c r="F11" s="27"/>
    </row>
    <row r="12" spans="1:10" ht="9.1999999999999993" customHeight="1" x14ac:dyDescent="0.15">
      <c r="A12" s="20" t="s">
        <v>70</v>
      </c>
      <c r="B12" s="333">
        <v>2433893</v>
      </c>
      <c r="C12" s="333">
        <v>2586360</v>
      </c>
      <c r="D12" s="333">
        <v>2886744</v>
      </c>
      <c r="E12" s="333">
        <v>7906997</v>
      </c>
      <c r="F12" s="27"/>
    </row>
    <row r="13" spans="1:10" ht="9.1999999999999993" customHeight="1" thickBot="1" x14ac:dyDescent="0.2">
      <c r="A13" s="34" t="s">
        <v>71</v>
      </c>
      <c r="B13" s="308">
        <v>1622905</v>
      </c>
      <c r="C13" s="308">
        <v>1302941</v>
      </c>
      <c r="D13" s="308">
        <v>803482</v>
      </c>
      <c r="E13" s="308">
        <v>3729328</v>
      </c>
      <c r="F13" s="27"/>
    </row>
    <row r="14" spans="1:10" ht="9.1999999999999993" customHeight="1" x14ac:dyDescent="0.15">
      <c r="A14" s="122" t="s">
        <v>0</v>
      </c>
      <c r="B14" s="187">
        <v>57280888</v>
      </c>
      <c r="C14" s="187">
        <v>57463970</v>
      </c>
      <c r="D14" s="187">
        <v>44233416</v>
      </c>
      <c r="E14" s="187">
        <v>158978274</v>
      </c>
    </row>
    <row r="15" spans="1:10" ht="9.1999999999999993" customHeight="1" x14ac:dyDescent="0.15">
      <c r="A15" s="211"/>
      <c r="B15" s="212"/>
      <c r="C15" s="129"/>
      <c r="D15" s="129"/>
      <c r="E15" s="129"/>
    </row>
    <row r="16" spans="1:10" ht="9.1999999999999993" customHeight="1" x14ac:dyDescent="0.15">
      <c r="A16" s="515" t="s">
        <v>335</v>
      </c>
      <c r="B16" s="515"/>
      <c r="C16" s="515"/>
      <c r="D16" s="515"/>
      <c r="E16" s="515"/>
      <c r="F16" s="515"/>
      <c r="G16" s="515"/>
      <c r="H16" s="515"/>
      <c r="I16" s="515"/>
      <c r="J16" s="515"/>
    </row>
    <row r="17" spans="1:6" ht="9.1999999999999993" customHeight="1" x14ac:dyDescent="0.15">
      <c r="A17" s="285" t="s">
        <v>21</v>
      </c>
      <c r="B17" s="288">
        <v>46.750951476078974</v>
      </c>
      <c r="C17" s="288">
        <v>38.760407291557783</v>
      </c>
      <c r="D17" s="288">
        <v>14.488641232363248</v>
      </c>
      <c r="E17" s="288">
        <v>100</v>
      </c>
      <c r="F17" s="56"/>
    </row>
    <row r="18" spans="1:6" ht="9.1999999999999993" customHeight="1" x14ac:dyDescent="0.15">
      <c r="A18" s="235" t="s">
        <v>84</v>
      </c>
      <c r="B18" s="289">
        <v>44.317860491105343</v>
      </c>
      <c r="C18" s="289">
        <v>37.143335697208045</v>
      </c>
      <c r="D18" s="289">
        <v>18.538803811686613</v>
      </c>
      <c r="E18" s="289">
        <v>100</v>
      </c>
    </row>
    <row r="19" spans="1:6" ht="9.1999999999999993" customHeight="1" x14ac:dyDescent="0.15">
      <c r="A19" s="235" t="s">
        <v>85</v>
      </c>
      <c r="B19" s="289">
        <v>49.091357002724521</v>
      </c>
      <c r="C19" s="289">
        <v>40.315878632239546</v>
      </c>
      <c r="D19" s="289">
        <v>10.592764365035933</v>
      </c>
      <c r="E19" s="289">
        <v>100</v>
      </c>
    </row>
    <row r="20" spans="1:6" ht="9.1999999999999993" customHeight="1" x14ac:dyDescent="0.15">
      <c r="A20" s="285" t="s">
        <v>68</v>
      </c>
      <c r="B20" s="288">
        <v>32.853657684830424</v>
      </c>
      <c r="C20" s="288">
        <v>35.37229004681042</v>
      </c>
      <c r="D20" s="288">
        <v>31.774052268359153</v>
      </c>
      <c r="E20" s="288">
        <v>100</v>
      </c>
    </row>
    <row r="21" spans="1:6" ht="9.1999999999999993" customHeight="1" x14ac:dyDescent="0.15">
      <c r="A21" s="285" t="s">
        <v>69</v>
      </c>
      <c r="B21" s="288">
        <v>41.35575805989253</v>
      </c>
      <c r="C21" s="288">
        <v>39.079151099008193</v>
      </c>
      <c r="D21" s="288">
        <v>19.565090841099277</v>
      </c>
      <c r="E21" s="288">
        <v>100</v>
      </c>
    </row>
    <row r="22" spans="1:6" ht="9.1999999999999993" customHeight="1" x14ac:dyDescent="0.15">
      <c r="A22" s="285" t="s">
        <v>70</v>
      </c>
      <c r="B22" s="288">
        <v>30.781509086192905</v>
      </c>
      <c r="C22" s="288">
        <v>32.709763264106464</v>
      </c>
      <c r="D22" s="288">
        <v>36.508727649700639</v>
      </c>
      <c r="E22" s="288">
        <v>100</v>
      </c>
    </row>
    <row r="23" spans="1:6" ht="9.1999999999999993" customHeight="1" thickBot="1" x14ac:dyDescent="0.2">
      <c r="A23" s="227" t="s">
        <v>71</v>
      </c>
      <c r="B23" s="290">
        <v>43.517357550743725</v>
      </c>
      <c r="C23" s="290">
        <v>34.937688505811238</v>
      </c>
      <c r="D23" s="290">
        <v>21.544953943445037</v>
      </c>
      <c r="E23" s="290">
        <v>100</v>
      </c>
    </row>
    <row r="24" spans="1:6" ht="9.1999999999999993" customHeight="1" x14ac:dyDescent="0.15">
      <c r="A24" s="283" t="s">
        <v>91</v>
      </c>
      <c r="B24" s="291">
        <v>36.030639004169842</v>
      </c>
      <c r="C24" s="291">
        <v>36.145800651980913</v>
      </c>
      <c r="D24" s="291">
        <v>27.823560343849245</v>
      </c>
      <c r="E24" s="291">
        <v>100</v>
      </c>
    </row>
    <row r="25" spans="1:6" ht="32.25" customHeight="1" x14ac:dyDescent="0.15">
      <c r="A25" s="503" t="s">
        <v>297</v>
      </c>
      <c r="B25" s="504"/>
      <c r="C25" s="504"/>
      <c r="D25" s="504"/>
      <c r="E25" s="504"/>
    </row>
    <row r="26" spans="1:6" ht="10.5" customHeight="1" x14ac:dyDescent="0.15">
      <c r="A26" s="496" t="s">
        <v>341</v>
      </c>
      <c r="B26" s="497"/>
      <c r="C26" s="497"/>
      <c r="D26" s="497"/>
      <c r="E26" s="497"/>
    </row>
    <row r="27" spans="1:6" ht="18" customHeight="1" x14ac:dyDescent="0.15">
      <c r="A27" s="498" t="s">
        <v>250</v>
      </c>
      <c r="B27" s="498"/>
      <c r="C27" s="498"/>
      <c r="D27" s="498"/>
      <c r="E27" s="498"/>
    </row>
    <row r="28" spans="1:6" ht="12.75" customHeight="1" x14ac:dyDescent="0.15"/>
    <row r="30" spans="1:6" ht="13.5" customHeight="1" x14ac:dyDescent="0.15"/>
    <row r="36" ht="12.75" customHeight="1" x14ac:dyDescent="0.15"/>
    <row r="38" ht="13.5" customHeight="1" x14ac:dyDescent="0.15"/>
    <row r="40" ht="36" customHeight="1" x14ac:dyDescent="0.15"/>
    <row r="48" ht="12.75" customHeight="1" x14ac:dyDescent="0.15"/>
    <row r="50" ht="13.5" customHeight="1" x14ac:dyDescent="0.15"/>
    <row r="57" ht="12.75" customHeight="1" x14ac:dyDescent="0.15"/>
    <row r="59" ht="13.5" customHeight="1" x14ac:dyDescent="0.15"/>
    <row r="61" ht="36" customHeight="1" x14ac:dyDescent="0.15"/>
  </sheetData>
  <mergeCells count="8">
    <mergeCell ref="A27:E27"/>
    <mergeCell ref="A2:E2"/>
    <mergeCell ref="A3:E3"/>
    <mergeCell ref="A4:E4"/>
    <mergeCell ref="A5:E5"/>
    <mergeCell ref="A25:E25"/>
    <mergeCell ref="A26:E26"/>
    <mergeCell ref="A16:J16"/>
  </mergeCells>
  <pageMargins left="1.05" right="1.05" top="0.5" bottom="0.25" header="0" footer="0"/>
  <pageSetup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showGridLines="0" view="pageLayout" topLeftCell="A4" zoomScale="205" zoomScaleNormal="100" zoomScaleSheetLayoutView="100" zoomScalePageLayoutView="205" workbookViewId="0">
      <selection activeCell="B11" sqref="B11"/>
    </sheetView>
  </sheetViews>
  <sheetFormatPr defaultRowHeight="12.75" x14ac:dyDescent="0.2"/>
  <cols>
    <col min="1" max="1" width="13" customWidth="1"/>
    <col min="2" max="2" width="11.7109375" customWidth="1"/>
  </cols>
  <sheetData>
    <row r="1" spans="1:2" ht="10.5" customHeight="1" x14ac:dyDescent="0.2">
      <c r="A1" s="457" t="s">
        <v>299</v>
      </c>
      <c r="B1" s="457"/>
    </row>
    <row r="2" spans="1:2" ht="36" customHeight="1" x14ac:dyDescent="0.2">
      <c r="A2" s="432" t="s">
        <v>338</v>
      </c>
      <c r="B2" s="432"/>
    </row>
    <row r="3" spans="1:2" ht="39.75" customHeight="1" x14ac:dyDescent="0.2">
      <c r="A3" s="433" t="s">
        <v>409</v>
      </c>
      <c r="B3" s="433"/>
    </row>
    <row r="4" spans="1:2" ht="7.5" customHeight="1" x14ac:dyDescent="0.2">
      <c r="A4" s="70"/>
      <c r="B4" s="70"/>
    </row>
    <row r="5" spans="1:2" ht="25.5" customHeight="1" x14ac:dyDescent="0.2">
      <c r="A5" s="447" t="s">
        <v>410</v>
      </c>
      <c r="B5" s="448"/>
    </row>
    <row r="6" spans="1:2" ht="9.1999999999999993" customHeight="1" x14ac:dyDescent="0.2">
      <c r="A6" s="145"/>
      <c r="B6" s="39" t="s">
        <v>126</v>
      </c>
    </row>
    <row r="7" spans="1:2" ht="9.1999999999999993" customHeight="1" x14ac:dyDescent="0.2">
      <c r="A7" s="227" t="s">
        <v>21</v>
      </c>
      <c r="B7" s="339">
        <v>20000</v>
      </c>
    </row>
    <row r="8" spans="1:2" ht="9.1999999999999993" customHeight="1" x14ac:dyDescent="0.2">
      <c r="A8" s="235" t="s">
        <v>84</v>
      </c>
      <c r="B8" s="340">
        <v>22400</v>
      </c>
    </row>
    <row r="9" spans="1:2" ht="9.1999999999999993" customHeight="1" x14ac:dyDescent="0.2">
      <c r="A9" s="235" t="s">
        <v>85</v>
      </c>
      <c r="B9" s="340">
        <v>20000</v>
      </c>
    </row>
    <row r="10" spans="1:2" ht="9.1999999999999993" customHeight="1" x14ac:dyDescent="0.2">
      <c r="A10" s="230" t="s">
        <v>68</v>
      </c>
      <c r="B10" s="341">
        <v>32000</v>
      </c>
    </row>
    <row r="11" spans="1:2" ht="9.1999999999999993" customHeight="1" x14ac:dyDescent="0.2">
      <c r="A11" s="230" t="s">
        <v>69</v>
      </c>
      <c r="B11" s="341">
        <v>24400</v>
      </c>
    </row>
    <row r="12" spans="1:2" ht="9.1999999999999993" customHeight="1" x14ac:dyDescent="0.2">
      <c r="A12" s="230" t="s">
        <v>70</v>
      </c>
      <c r="B12" s="341">
        <v>34000</v>
      </c>
    </row>
    <row r="13" spans="1:2" ht="9.1999999999999993" customHeight="1" thickBot="1" x14ac:dyDescent="0.25">
      <c r="A13" s="238" t="s">
        <v>71</v>
      </c>
      <c r="B13" s="342">
        <v>24000</v>
      </c>
    </row>
    <row r="14" spans="1:2" ht="9.1999999999999993" customHeight="1" x14ac:dyDescent="0.2">
      <c r="A14" s="240" t="s">
        <v>91</v>
      </c>
      <c r="B14" s="343">
        <v>29000</v>
      </c>
    </row>
    <row r="15" spans="1:2" ht="54" customHeight="1" x14ac:dyDescent="0.2">
      <c r="A15" s="516" t="s">
        <v>298</v>
      </c>
      <c r="B15" s="471"/>
    </row>
    <row r="16" spans="1:2" ht="21.6" customHeight="1" x14ac:dyDescent="0.2">
      <c r="A16" s="517" t="s">
        <v>352</v>
      </c>
      <c r="B16" s="517"/>
    </row>
    <row r="17" spans="1:2" ht="18" customHeight="1" x14ac:dyDescent="0.2">
      <c r="A17" s="438" t="s">
        <v>250</v>
      </c>
      <c r="B17" s="438"/>
    </row>
    <row r="19" spans="1:2" x14ac:dyDescent="0.2">
      <c r="A19" s="7"/>
    </row>
    <row r="20" spans="1:2" ht="12.75" customHeight="1" x14ac:dyDescent="0.2">
      <c r="A20" s="7"/>
    </row>
    <row r="21" spans="1:2" x14ac:dyDescent="0.2">
      <c r="A21" s="7"/>
    </row>
    <row r="22" spans="1:2" ht="12.75" customHeight="1" x14ac:dyDescent="0.2">
      <c r="A22" s="7"/>
    </row>
    <row r="23" spans="1:2" x14ac:dyDescent="0.2">
      <c r="A23" s="7"/>
    </row>
    <row r="24" spans="1:2" x14ac:dyDescent="0.2">
      <c r="A24" s="7"/>
    </row>
    <row r="25" spans="1:2" x14ac:dyDescent="0.2">
      <c r="A25" s="7"/>
    </row>
    <row r="26" spans="1:2" ht="12.75" customHeight="1" x14ac:dyDescent="0.2">
      <c r="A26" s="4"/>
      <c r="B26" s="10"/>
    </row>
    <row r="27" spans="1:2" x14ac:dyDescent="0.2">
      <c r="B27" s="10"/>
    </row>
    <row r="28" spans="1:2" x14ac:dyDescent="0.2">
      <c r="B28" s="10"/>
    </row>
    <row r="29" spans="1:2" x14ac:dyDescent="0.2">
      <c r="B29" s="10"/>
    </row>
    <row r="30" spans="1:2" x14ac:dyDescent="0.2">
      <c r="B30" s="10"/>
    </row>
    <row r="31" spans="1:2" ht="12.75" customHeight="1" x14ac:dyDescent="0.2">
      <c r="B31" s="10"/>
    </row>
    <row r="32" spans="1:2" ht="12.75" customHeight="1" x14ac:dyDescent="0.2">
      <c r="B32" s="10"/>
    </row>
    <row r="33" spans="2:2" x14ac:dyDescent="0.2">
      <c r="B33" s="10"/>
    </row>
    <row r="44" spans="2:2" ht="13.5" customHeight="1" x14ac:dyDescent="0.2"/>
    <row r="46" spans="2:2" ht="12.75" customHeight="1" x14ac:dyDescent="0.2"/>
    <row r="49" ht="12.75" customHeight="1" x14ac:dyDescent="0.2"/>
    <row r="50" ht="13.5" customHeight="1" x14ac:dyDescent="0.2"/>
    <row r="52" ht="12.75" customHeight="1" x14ac:dyDescent="0.2"/>
    <row r="55" ht="13.5" customHeight="1" x14ac:dyDescent="0.2"/>
    <row r="58" ht="12.75" customHeight="1" x14ac:dyDescent="0.2"/>
  </sheetData>
  <mergeCells count="7">
    <mergeCell ref="A17:B17"/>
    <mergeCell ref="A1:B1"/>
    <mergeCell ref="A2:B2"/>
    <mergeCell ref="A3:B3"/>
    <mergeCell ref="A5:B5"/>
    <mergeCell ref="A15:B15"/>
    <mergeCell ref="A16:B16"/>
  </mergeCells>
  <pageMargins left="1.05" right="1.05" top="0.5" bottom="0.25" header="0" footer="0"/>
  <pageSetup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view="pageLayout" zoomScale="115" zoomScaleNormal="100" zoomScaleSheetLayoutView="100" zoomScalePageLayoutView="115" workbookViewId="0">
      <selection activeCell="G21" sqref="G21"/>
    </sheetView>
  </sheetViews>
  <sheetFormatPr defaultRowHeight="8.25" x14ac:dyDescent="0.15"/>
  <cols>
    <col min="1" max="1" width="14.140625" style="145" customWidth="1"/>
    <col min="2" max="2" width="10.140625" style="145" customWidth="1"/>
    <col min="3" max="3" width="10.5703125" style="145" customWidth="1"/>
    <col min="4" max="4" width="10.140625" style="145" customWidth="1"/>
    <col min="5" max="5" width="9.7109375" style="145" customWidth="1"/>
    <col min="6" max="6" width="12.7109375" style="145" customWidth="1"/>
    <col min="7" max="16384" width="9.140625" style="145"/>
  </cols>
  <sheetData>
    <row r="1" spans="1:10" ht="10.5" customHeight="1" x14ac:dyDescent="0.15">
      <c r="A1" s="215" t="s">
        <v>300</v>
      </c>
    </row>
    <row r="2" spans="1:10" ht="12.75" customHeight="1" x14ac:dyDescent="0.15">
      <c r="A2" s="432" t="s">
        <v>338</v>
      </c>
      <c r="B2" s="432"/>
      <c r="C2" s="432"/>
      <c r="D2" s="432"/>
      <c r="E2" s="432"/>
    </row>
    <row r="3" spans="1:10" ht="36" customHeight="1" x14ac:dyDescent="0.15">
      <c r="A3" s="445" t="s">
        <v>411</v>
      </c>
      <c r="B3" s="445"/>
      <c r="C3" s="445"/>
      <c r="D3" s="445"/>
      <c r="E3" s="445"/>
    </row>
    <row r="4" spans="1:10" ht="7.5" customHeight="1" x14ac:dyDescent="0.15">
      <c r="A4" s="499"/>
      <c r="B4" s="499"/>
      <c r="C4" s="499"/>
      <c r="D4" s="499"/>
      <c r="E4" s="499"/>
    </row>
    <row r="5" spans="1:10" ht="25.5" customHeight="1" x14ac:dyDescent="0.2">
      <c r="A5" s="518" t="s">
        <v>412</v>
      </c>
      <c r="B5" s="519"/>
      <c r="C5" s="519"/>
      <c r="D5" s="519"/>
      <c r="E5" s="519"/>
    </row>
    <row r="6" spans="1:10" ht="9.1999999999999993" customHeight="1" x14ac:dyDescent="0.15">
      <c r="B6" s="39" t="s">
        <v>58</v>
      </c>
      <c r="C6" s="39" t="s">
        <v>59</v>
      </c>
      <c r="D6" s="39" t="s">
        <v>60</v>
      </c>
      <c r="E6" s="39" t="s">
        <v>0</v>
      </c>
    </row>
    <row r="7" spans="1:10" ht="9.1999999999999993" customHeight="1" x14ac:dyDescent="0.15">
      <c r="A7" s="20" t="s">
        <v>21</v>
      </c>
      <c r="B7" s="333">
        <v>3695294</v>
      </c>
      <c r="C7" s="333">
        <v>7811601</v>
      </c>
      <c r="D7" s="333">
        <v>3222141</v>
      </c>
      <c r="E7" s="333">
        <v>14729036</v>
      </c>
    </row>
    <row r="8" spans="1:10" ht="9.1999999999999993" customHeight="1" x14ac:dyDescent="0.15">
      <c r="A8" s="104" t="s">
        <v>84</v>
      </c>
      <c r="B8" s="258">
        <v>1248316</v>
      </c>
      <c r="C8" s="258">
        <v>3666364</v>
      </c>
      <c r="D8" s="258">
        <v>2028039</v>
      </c>
      <c r="E8" s="258">
        <v>6942719</v>
      </c>
      <c r="F8" s="27"/>
    </row>
    <row r="9" spans="1:10" ht="9.1999999999999993" customHeight="1" x14ac:dyDescent="0.15">
      <c r="A9" s="104" t="s">
        <v>85</v>
      </c>
      <c r="B9" s="258">
        <v>2446978</v>
      </c>
      <c r="C9" s="258">
        <v>4145237</v>
      </c>
      <c r="D9" s="258">
        <v>1194102</v>
      </c>
      <c r="E9" s="258">
        <v>7786317</v>
      </c>
      <c r="F9" s="27"/>
    </row>
    <row r="10" spans="1:10" ht="9.1999999999999993" customHeight="1" x14ac:dyDescent="0.15">
      <c r="A10" s="20" t="s">
        <v>68</v>
      </c>
      <c r="B10" s="333">
        <v>6626740</v>
      </c>
      <c r="C10" s="333">
        <v>29508199</v>
      </c>
      <c r="D10" s="333">
        <v>30593773</v>
      </c>
      <c r="E10" s="333">
        <v>66728712</v>
      </c>
      <c r="F10" s="27"/>
    </row>
    <row r="11" spans="1:10" ht="9.1999999999999993" customHeight="1" x14ac:dyDescent="0.15">
      <c r="A11" s="20" t="s">
        <v>69</v>
      </c>
      <c r="B11" s="333">
        <v>1864789</v>
      </c>
      <c r="C11" s="333">
        <v>5658417</v>
      </c>
      <c r="D11" s="333">
        <v>3129090</v>
      </c>
      <c r="E11" s="333">
        <v>10652296</v>
      </c>
      <c r="F11" s="27"/>
    </row>
    <row r="12" spans="1:10" ht="9.1999999999999993" customHeight="1" x14ac:dyDescent="0.15">
      <c r="A12" s="20" t="s">
        <v>70</v>
      </c>
      <c r="B12" s="333">
        <v>633926</v>
      </c>
      <c r="C12" s="333">
        <v>2048443</v>
      </c>
      <c r="D12" s="333">
        <v>2633875</v>
      </c>
      <c r="E12" s="333">
        <v>5316244</v>
      </c>
      <c r="F12" s="27"/>
    </row>
    <row r="13" spans="1:10" ht="9.1999999999999993" customHeight="1" thickBot="1" x14ac:dyDescent="0.2">
      <c r="A13" s="34" t="s">
        <v>71</v>
      </c>
      <c r="B13" s="308">
        <v>332127</v>
      </c>
      <c r="C13" s="308">
        <v>1039323</v>
      </c>
      <c r="D13" s="308">
        <v>726471</v>
      </c>
      <c r="E13" s="308">
        <v>2097921</v>
      </c>
      <c r="F13" s="27"/>
    </row>
    <row r="14" spans="1:10" ht="9.1999999999999993" customHeight="1" x14ac:dyDescent="0.15">
      <c r="A14" s="283" t="s">
        <v>0</v>
      </c>
      <c r="B14" s="187">
        <v>13152876</v>
      </c>
      <c r="C14" s="187">
        <v>46065983</v>
      </c>
      <c r="D14" s="187">
        <v>40305350</v>
      </c>
      <c r="E14" s="187">
        <v>99524209</v>
      </c>
    </row>
    <row r="15" spans="1:10" ht="9.1999999999999993" customHeight="1" x14ac:dyDescent="0.15">
      <c r="A15" s="200"/>
      <c r="B15" s="55"/>
      <c r="C15" s="49"/>
      <c r="D15" s="49"/>
      <c r="E15" s="49"/>
    </row>
    <row r="16" spans="1:10" ht="9.1999999999999993" customHeight="1" x14ac:dyDescent="0.15">
      <c r="A16" s="515" t="s">
        <v>335</v>
      </c>
      <c r="B16" s="515"/>
      <c r="C16" s="515"/>
      <c r="D16" s="515"/>
      <c r="E16" s="515"/>
      <c r="F16" s="515"/>
      <c r="G16" s="515"/>
      <c r="H16" s="515"/>
      <c r="I16" s="515"/>
      <c r="J16" s="515"/>
    </row>
    <row r="17" spans="1:6" ht="9.1999999999999993" customHeight="1" x14ac:dyDescent="0.15">
      <c r="A17" s="285" t="s">
        <v>21</v>
      </c>
      <c r="B17" s="288">
        <v>25.088498663456317</v>
      </c>
      <c r="C17" s="288">
        <v>53.035385343616511</v>
      </c>
      <c r="D17" s="288">
        <v>21.876115992927168</v>
      </c>
      <c r="E17" s="288">
        <v>100</v>
      </c>
      <c r="F17" s="56"/>
    </row>
    <row r="18" spans="1:6" ht="9.1999999999999993" customHeight="1" x14ac:dyDescent="0.15">
      <c r="A18" s="235" t="s">
        <v>84</v>
      </c>
      <c r="B18" s="289">
        <v>17.980217836844613</v>
      </c>
      <c r="C18" s="289">
        <v>52.808762676409629</v>
      </c>
      <c r="D18" s="289">
        <v>29.211019486745755</v>
      </c>
      <c r="E18" s="289">
        <v>100</v>
      </c>
    </row>
    <row r="19" spans="1:6" ht="9.1999999999999993" customHeight="1" x14ac:dyDescent="0.15">
      <c r="A19" s="235" t="s">
        <v>85</v>
      </c>
      <c r="B19" s="289">
        <v>31.426642403590812</v>
      </c>
      <c r="C19" s="289">
        <v>53.237454883997145</v>
      </c>
      <c r="D19" s="289">
        <v>15.335902712412041</v>
      </c>
      <c r="E19" s="289">
        <v>100</v>
      </c>
    </row>
    <row r="20" spans="1:6" ht="9.1999999999999993" customHeight="1" x14ac:dyDescent="0.15">
      <c r="A20" s="285" t="s">
        <v>68</v>
      </c>
      <c r="B20" s="288">
        <v>9.9308675401976885</v>
      </c>
      <c r="C20" s="288">
        <v>44.221142766849745</v>
      </c>
      <c r="D20" s="288">
        <v>45.847989692952559</v>
      </c>
      <c r="E20" s="288">
        <v>100</v>
      </c>
    </row>
    <row r="21" spans="1:6" ht="9.1999999999999993" customHeight="1" x14ac:dyDescent="0.15">
      <c r="A21" s="285" t="s">
        <v>69</v>
      </c>
      <c r="B21" s="288">
        <v>17.505981808992164</v>
      </c>
      <c r="C21" s="288">
        <v>53.119224249870648</v>
      </c>
      <c r="D21" s="288">
        <v>29.374793941137199</v>
      </c>
      <c r="E21" s="288">
        <v>100</v>
      </c>
    </row>
    <row r="22" spans="1:6" ht="9.1999999999999993" customHeight="1" x14ac:dyDescent="0.15">
      <c r="A22" s="285" t="s">
        <v>70</v>
      </c>
      <c r="B22" s="288">
        <v>11.924321005582136</v>
      </c>
      <c r="C22" s="288">
        <v>38.531771679403732</v>
      </c>
      <c r="D22" s="288">
        <v>49.543907315014131</v>
      </c>
      <c r="E22" s="288">
        <v>100</v>
      </c>
    </row>
    <row r="23" spans="1:6" ht="9.1999999999999993" customHeight="1" thickBot="1" x14ac:dyDescent="0.2">
      <c r="A23" s="227" t="s">
        <v>71</v>
      </c>
      <c r="B23" s="290">
        <v>15.831244360488315</v>
      </c>
      <c r="C23" s="290">
        <v>49.540616639044082</v>
      </c>
      <c r="D23" s="290">
        <v>34.628139000467606</v>
      </c>
      <c r="E23" s="290">
        <v>100</v>
      </c>
    </row>
    <row r="24" spans="1:6" ht="9.1999999999999993" customHeight="1" x14ac:dyDescent="0.15">
      <c r="A24" s="283" t="s">
        <v>91</v>
      </c>
      <c r="B24" s="291">
        <v>13.215755374654622</v>
      </c>
      <c r="C24" s="291">
        <v>46.286208614830592</v>
      </c>
      <c r="D24" s="291">
        <v>40.498036010514788</v>
      </c>
      <c r="E24" s="291">
        <v>100</v>
      </c>
    </row>
    <row r="25" spans="1:6" ht="32.25" customHeight="1" x14ac:dyDescent="0.15">
      <c r="A25" s="503" t="s">
        <v>297</v>
      </c>
      <c r="B25" s="504"/>
      <c r="C25" s="504"/>
      <c r="D25" s="504"/>
      <c r="E25" s="504"/>
    </row>
    <row r="26" spans="1:6" ht="10.5" customHeight="1" x14ac:dyDescent="0.15">
      <c r="A26" s="496" t="s">
        <v>341</v>
      </c>
      <c r="B26" s="497"/>
      <c r="C26" s="497"/>
      <c r="D26" s="497"/>
      <c r="E26" s="497"/>
    </row>
    <row r="27" spans="1:6" ht="18" customHeight="1" x14ac:dyDescent="0.15">
      <c r="A27" s="498" t="s">
        <v>250</v>
      </c>
      <c r="B27" s="498"/>
      <c r="C27" s="498"/>
      <c r="D27" s="498"/>
      <c r="E27" s="498"/>
    </row>
    <row r="28" spans="1:6" ht="12.75" customHeight="1" x14ac:dyDescent="0.15"/>
    <row r="30" spans="1:6" ht="13.5" customHeight="1" x14ac:dyDescent="0.15"/>
    <row r="36" ht="12.75" customHeight="1" x14ac:dyDescent="0.15"/>
    <row r="38" ht="13.5" customHeight="1" x14ac:dyDescent="0.15"/>
    <row r="40" ht="36" customHeight="1" x14ac:dyDescent="0.15"/>
    <row r="48" ht="12.75" customHeight="1" x14ac:dyDescent="0.15"/>
    <row r="50" ht="13.5" customHeight="1" x14ac:dyDescent="0.15"/>
    <row r="57" ht="12.75" customHeight="1" x14ac:dyDescent="0.15"/>
    <row r="59" ht="13.5" customHeight="1" x14ac:dyDescent="0.15"/>
    <row r="61" ht="36" customHeight="1" x14ac:dyDescent="0.15"/>
  </sheetData>
  <mergeCells count="8">
    <mergeCell ref="A27:E27"/>
    <mergeCell ref="A2:E2"/>
    <mergeCell ref="A3:E3"/>
    <mergeCell ref="A4:E4"/>
    <mergeCell ref="A5:E5"/>
    <mergeCell ref="A25:E25"/>
    <mergeCell ref="A26:E26"/>
    <mergeCell ref="A16:J16"/>
  </mergeCells>
  <pageMargins left="1.05" right="1.05" top="0.5" bottom="0.25" header="0" footer="0"/>
  <pageSetup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showGridLines="0" showWhiteSpace="0" view="pageLayout" topLeftCell="A3" zoomScale="145" zoomScaleNormal="100" zoomScaleSheetLayoutView="100" zoomScalePageLayoutView="145" workbookViewId="0">
      <selection activeCell="D15" sqref="D15"/>
    </sheetView>
  </sheetViews>
  <sheetFormatPr defaultRowHeight="12.75" x14ac:dyDescent="0.2"/>
  <cols>
    <col min="1" max="1" width="13" customWidth="1"/>
    <col min="2" max="2" width="11.7109375" customWidth="1"/>
  </cols>
  <sheetData>
    <row r="1" spans="1:2" ht="10.5" customHeight="1" x14ac:dyDescent="0.2">
      <c r="A1" s="457" t="s">
        <v>301</v>
      </c>
      <c r="B1" s="457"/>
    </row>
    <row r="2" spans="1:2" ht="36" customHeight="1" x14ac:dyDescent="0.2">
      <c r="A2" s="432" t="s">
        <v>338</v>
      </c>
      <c r="B2" s="432"/>
    </row>
    <row r="3" spans="1:2" ht="54" customHeight="1" x14ac:dyDescent="0.2">
      <c r="A3" s="433" t="s">
        <v>413</v>
      </c>
      <c r="B3" s="433"/>
    </row>
    <row r="4" spans="1:2" ht="7.5" customHeight="1" x14ac:dyDescent="0.2">
      <c r="A4" s="70"/>
      <c r="B4" s="70"/>
    </row>
    <row r="5" spans="1:2" ht="39.75" customHeight="1" x14ac:dyDescent="0.2">
      <c r="A5" s="447" t="s">
        <v>414</v>
      </c>
      <c r="B5" s="448"/>
    </row>
    <row r="6" spans="1:2" ht="9.1999999999999993" customHeight="1" x14ac:dyDescent="0.2">
      <c r="A6" s="145"/>
      <c r="B6" s="39" t="s">
        <v>126</v>
      </c>
    </row>
    <row r="7" spans="1:2" ht="9.1999999999999993" customHeight="1" x14ac:dyDescent="0.2">
      <c r="A7" s="227" t="s">
        <v>21</v>
      </c>
      <c r="B7" s="339">
        <v>30000</v>
      </c>
    </row>
    <row r="8" spans="1:2" ht="9.1999999999999993" customHeight="1" x14ac:dyDescent="0.2">
      <c r="A8" s="235" t="s">
        <v>84</v>
      </c>
      <c r="B8" s="340">
        <v>35000</v>
      </c>
    </row>
    <row r="9" spans="1:2" ht="9.1999999999999993" customHeight="1" x14ac:dyDescent="0.2">
      <c r="A9" s="235" t="s">
        <v>85</v>
      </c>
      <c r="B9" s="340">
        <v>25000</v>
      </c>
    </row>
    <row r="10" spans="1:2" ht="9.1999999999999993" customHeight="1" x14ac:dyDescent="0.2">
      <c r="A10" s="230" t="s">
        <v>68</v>
      </c>
      <c r="B10" s="341">
        <v>45000</v>
      </c>
    </row>
    <row r="11" spans="1:2" ht="9.1999999999999993" customHeight="1" x14ac:dyDescent="0.2">
      <c r="A11" s="230" t="s">
        <v>69</v>
      </c>
      <c r="B11" s="341">
        <v>35000</v>
      </c>
    </row>
    <row r="12" spans="1:2" ht="9.1999999999999993" customHeight="1" x14ac:dyDescent="0.2">
      <c r="A12" s="230" t="s">
        <v>70</v>
      </c>
      <c r="B12" s="341">
        <v>49000</v>
      </c>
    </row>
    <row r="13" spans="1:2" ht="9.1999999999999993" customHeight="1" thickBot="1" x14ac:dyDescent="0.25">
      <c r="A13" s="238" t="s">
        <v>71</v>
      </c>
      <c r="B13" s="342">
        <v>38000</v>
      </c>
    </row>
    <row r="14" spans="1:2" ht="9.1999999999999993" customHeight="1" x14ac:dyDescent="0.2">
      <c r="A14" s="240" t="s">
        <v>91</v>
      </c>
      <c r="B14" s="343">
        <v>40000</v>
      </c>
    </row>
    <row r="15" spans="1:2" ht="54" customHeight="1" x14ac:dyDescent="0.2">
      <c r="A15" s="516" t="s">
        <v>298</v>
      </c>
      <c r="B15" s="471"/>
    </row>
    <row r="16" spans="1:2" ht="21.75" customHeight="1" x14ac:dyDescent="0.2">
      <c r="A16" s="517" t="s">
        <v>352</v>
      </c>
      <c r="B16" s="517"/>
    </row>
    <row r="17" spans="1:2" ht="18" customHeight="1" x14ac:dyDescent="0.2">
      <c r="A17" s="438" t="s">
        <v>250</v>
      </c>
      <c r="B17" s="438"/>
    </row>
    <row r="19" spans="1:2" x14ac:dyDescent="0.2">
      <c r="A19" s="7"/>
    </row>
    <row r="20" spans="1:2" ht="12.75" customHeight="1" x14ac:dyDescent="0.2">
      <c r="A20" s="7"/>
    </row>
    <row r="21" spans="1:2" x14ac:dyDescent="0.2">
      <c r="A21" s="7"/>
    </row>
    <row r="22" spans="1:2" ht="12.75" customHeight="1" x14ac:dyDescent="0.2">
      <c r="A22" s="7"/>
    </row>
    <row r="23" spans="1:2" x14ac:dyDescent="0.2">
      <c r="A23" s="7"/>
    </row>
    <row r="24" spans="1:2" x14ac:dyDescent="0.2">
      <c r="A24" s="7"/>
    </row>
    <row r="25" spans="1:2" x14ac:dyDescent="0.2">
      <c r="A25" s="7"/>
    </row>
    <row r="26" spans="1:2" ht="12.75" customHeight="1" x14ac:dyDescent="0.2">
      <c r="A26" s="4"/>
      <c r="B26" s="10"/>
    </row>
    <row r="27" spans="1:2" x14ac:dyDescent="0.2">
      <c r="B27" s="10"/>
    </row>
    <row r="28" spans="1:2" x14ac:dyDescent="0.2">
      <c r="B28" s="10"/>
    </row>
    <row r="29" spans="1:2" x14ac:dyDescent="0.2">
      <c r="B29" s="10"/>
    </row>
    <row r="30" spans="1:2" x14ac:dyDescent="0.2">
      <c r="B30" s="10"/>
    </row>
    <row r="31" spans="1:2" ht="12.75" customHeight="1" x14ac:dyDescent="0.2">
      <c r="B31" s="10"/>
    </row>
    <row r="32" spans="1:2" ht="12.75" customHeight="1" x14ac:dyDescent="0.2">
      <c r="B32" s="10"/>
    </row>
    <row r="33" spans="2:2" x14ac:dyDescent="0.2">
      <c r="B33" s="10"/>
    </row>
    <row r="44" spans="2:2" ht="13.5" customHeight="1" x14ac:dyDescent="0.2"/>
    <row r="46" spans="2:2" ht="12.75" customHeight="1" x14ac:dyDescent="0.2"/>
    <row r="49" ht="12.75" customHeight="1" x14ac:dyDescent="0.2"/>
    <row r="50" ht="13.5" customHeight="1" x14ac:dyDescent="0.2"/>
    <row r="52" ht="12.75" customHeight="1" x14ac:dyDescent="0.2"/>
    <row r="55" ht="13.5" customHeight="1" x14ac:dyDescent="0.2"/>
    <row r="58" ht="12.75" customHeight="1" x14ac:dyDescent="0.2"/>
  </sheetData>
  <mergeCells count="7">
    <mergeCell ref="A17:B17"/>
    <mergeCell ref="A1:B1"/>
    <mergeCell ref="A2:B2"/>
    <mergeCell ref="A3:B3"/>
    <mergeCell ref="A5:B5"/>
    <mergeCell ref="A15:B15"/>
    <mergeCell ref="A16:B16"/>
  </mergeCells>
  <pageMargins left="1.05" right="1.05" top="0.5" bottom="0.25" header="0" footer="0"/>
  <pageSetup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view="pageLayout" zoomScale="130" zoomScaleNormal="100" zoomScaleSheetLayoutView="100" zoomScalePageLayoutView="130" workbookViewId="0">
      <selection activeCell="E35" sqref="E35"/>
    </sheetView>
  </sheetViews>
  <sheetFormatPr defaultRowHeight="8.25" x14ac:dyDescent="0.15"/>
  <cols>
    <col min="1" max="1" width="14.140625" style="145" customWidth="1"/>
    <col min="2" max="7" width="11.42578125" style="145" customWidth="1"/>
    <col min="8" max="8" width="12.7109375" style="145" customWidth="1"/>
    <col min="9" max="16384" width="9.140625" style="145"/>
  </cols>
  <sheetData>
    <row r="1" spans="1:8" ht="10.5" customHeight="1" x14ac:dyDescent="0.15">
      <c r="A1" s="215" t="s">
        <v>302</v>
      </c>
    </row>
    <row r="2" spans="1:8" ht="12.75" customHeight="1" x14ac:dyDescent="0.15">
      <c r="A2" s="432" t="s">
        <v>338</v>
      </c>
      <c r="B2" s="432"/>
      <c r="C2" s="432"/>
      <c r="D2" s="432"/>
      <c r="E2" s="432"/>
      <c r="F2" s="432"/>
      <c r="G2" s="432"/>
    </row>
    <row r="3" spans="1:8" ht="18" customHeight="1" x14ac:dyDescent="0.15">
      <c r="A3" s="445" t="s">
        <v>415</v>
      </c>
      <c r="B3" s="445"/>
      <c r="C3" s="445"/>
      <c r="D3" s="445"/>
      <c r="E3" s="445"/>
      <c r="F3" s="445"/>
      <c r="G3" s="445"/>
    </row>
    <row r="4" spans="1:8" ht="7.5" customHeight="1" x14ac:dyDescent="0.15">
      <c r="A4" s="499"/>
      <c r="B4" s="499"/>
      <c r="C4" s="499"/>
      <c r="D4" s="499"/>
      <c r="E4" s="499"/>
      <c r="F4" s="499"/>
      <c r="G4" s="499"/>
    </row>
    <row r="5" spans="1:8" ht="18" customHeight="1" x14ac:dyDescent="0.15">
      <c r="A5" s="467" t="s">
        <v>416</v>
      </c>
      <c r="B5" s="468"/>
      <c r="C5" s="468"/>
      <c r="D5" s="468"/>
      <c r="E5" s="468"/>
      <c r="F5" s="468"/>
      <c r="G5" s="468"/>
    </row>
    <row r="6" spans="1:8" ht="9.1999999999999993" customHeight="1" x14ac:dyDescent="0.15">
      <c r="A6" s="146"/>
      <c r="B6" s="131" t="s">
        <v>81</v>
      </c>
      <c r="C6" s="131" t="s">
        <v>45</v>
      </c>
      <c r="D6" s="131" t="s">
        <v>82</v>
      </c>
      <c r="E6" s="131" t="s">
        <v>46</v>
      </c>
      <c r="F6" s="131" t="s">
        <v>83</v>
      </c>
      <c r="G6" s="146"/>
    </row>
    <row r="7" spans="1:8" ht="9.1999999999999993" customHeight="1" x14ac:dyDescent="0.15">
      <c r="B7" s="39" t="s">
        <v>428</v>
      </c>
      <c r="C7" s="39" t="s">
        <v>429</v>
      </c>
      <c r="D7" s="39" t="s">
        <v>430</v>
      </c>
      <c r="E7" s="39" t="s">
        <v>431</v>
      </c>
      <c r="F7" s="39" t="s">
        <v>432</v>
      </c>
      <c r="G7" s="39" t="s">
        <v>0</v>
      </c>
    </row>
    <row r="8" spans="1:8" ht="9.1999999999999993" customHeight="1" x14ac:dyDescent="0.15">
      <c r="A8" s="20" t="s">
        <v>21</v>
      </c>
      <c r="B8" s="296">
        <v>3466361</v>
      </c>
      <c r="C8" s="296">
        <v>3358412</v>
      </c>
      <c r="D8" s="296">
        <v>2955243</v>
      </c>
      <c r="E8" s="296">
        <v>2321503</v>
      </c>
      <c r="F8" s="296">
        <v>1566426</v>
      </c>
      <c r="G8" s="296">
        <v>13667945</v>
      </c>
    </row>
    <row r="9" spans="1:8" ht="9.1999999999999993" customHeight="1" x14ac:dyDescent="0.15">
      <c r="A9" s="104" t="s">
        <v>84</v>
      </c>
      <c r="B9" s="297">
        <v>1603688</v>
      </c>
      <c r="C9" s="297">
        <v>1436012</v>
      </c>
      <c r="D9" s="297">
        <v>1374336</v>
      </c>
      <c r="E9" s="297">
        <v>1242091</v>
      </c>
      <c r="F9" s="297">
        <v>951353</v>
      </c>
      <c r="G9" s="297">
        <v>6607480</v>
      </c>
      <c r="H9" s="27"/>
    </row>
    <row r="10" spans="1:8" ht="9.1999999999999993" customHeight="1" x14ac:dyDescent="0.15">
      <c r="A10" s="104" t="s">
        <v>85</v>
      </c>
      <c r="B10" s="297">
        <v>1862673</v>
      </c>
      <c r="C10" s="297">
        <v>1922400</v>
      </c>
      <c r="D10" s="297">
        <v>1580907</v>
      </c>
      <c r="E10" s="297">
        <v>1079412</v>
      </c>
      <c r="F10" s="297">
        <v>615073</v>
      </c>
      <c r="G10" s="297">
        <v>7060465</v>
      </c>
      <c r="H10" s="27"/>
    </row>
    <row r="11" spans="1:8" ht="9.1999999999999993" customHeight="1" x14ac:dyDescent="0.15">
      <c r="A11" s="20" t="s">
        <v>68</v>
      </c>
      <c r="B11" s="296">
        <v>13868435</v>
      </c>
      <c r="C11" s="296">
        <v>15102977</v>
      </c>
      <c r="D11" s="296">
        <v>16406277</v>
      </c>
      <c r="E11" s="296">
        <v>17224072</v>
      </c>
      <c r="F11" s="296">
        <v>18026869</v>
      </c>
      <c r="G11" s="296">
        <v>80628630</v>
      </c>
      <c r="H11" s="27"/>
    </row>
    <row r="12" spans="1:8" ht="9.1999999999999993" customHeight="1" x14ac:dyDescent="0.15">
      <c r="A12" s="20" t="s">
        <v>69</v>
      </c>
      <c r="B12" s="296">
        <v>4565693</v>
      </c>
      <c r="C12" s="296">
        <v>3111657</v>
      </c>
      <c r="D12" s="296">
        <v>2585611</v>
      </c>
      <c r="E12" s="296">
        <v>2007977</v>
      </c>
      <c r="F12" s="296">
        <v>1345715</v>
      </c>
      <c r="G12" s="296">
        <v>13616653</v>
      </c>
      <c r="H12" s="27"/>
    </row>
    <row r="13" spans="1:8" ht="9.1999999999999993" customHeight="1" x14ac:dyDescent="0.15">
      <c r="A13" s="20" t="s">
        <v>70</v>
      </c>
      <c r="B13" s="296">
        <v>727610</v>
      </c>
      <c r="C13" s="296">
        <v>650870</v>
      </c>
      <c r="D13" s="296">
        <v>789189</v>
      </c>
      <c r="E13" s="296">
        <v>986905</v>
      </c>
      <c r="F13" s="296">
        <v>1455991</v>
      </c>
      <c r="G13" s="296">
        <v>4610565</v>
      </c>
      <c r="H13" s="27"/>
    </row>
    <row r="14" spans="1:8" ht="9.1999999999999993" customHeight="1" thickBot="1" x14ac:dyDescent="0.2">
      <c r="A14" s="34" t="s">
        <v>71</v>
      </c>
      <c r="B14" s="298">
        <v>654246</v>
      </c>
      <c r="C14" s="298">
        <v>511527</v>
      </c>
      <c r="D14" s="298">
        <v>481635</v>
      </c>
      <c r="E14" s="298">
        <v>444366</v>
      </c>
      <c r="F14" s="298">
        <v>376148</v>
      </c>
      <c r="G14" s="298">
        <v>2467922</v>
      </c>
      <c r="H14" s="27"/>
    </row>
    <row r="15" spans="1:8" ht="9.1999999999999993" customHeight="1" x14ac:dyDescent="0.15">
      <c r="A15" s="283" t="s">
        <v>0</v>
      </c>
      <c r="B15" s="299">
        <v>23282345</v>
      </c>
      <c r="C15" s="299">
        <v>22735443</v>
      </c>
      <c r="D15" s="299">
        <v>23217955</v>
      </c>
      <c r="E15" s="299">
        <v>22984823</v>
      </c>
      <c r="F15" s="299">
        <v>22771149</v>
      </c>
      <c r="G15" s="299">
        <v>114991715</v>
      </c>
    </row>
    <row r="16" spans="1:8" ht="9.1999999999999993" customHeight="1" x14ac:dyDescent="0.15">
      <c r="A16" s="227"/>
      <c r="B16" s="55"/>
      <c r="C16" s="49"/>
      <c r="D16" s="49"/>
      <c r="E16" s="49"/>
      <c r="F16" s="49"/>
      <c r="G16" s="49"/>
    </row>
    <row r="17" spans="1:8" ht="9.1999999999999993" customHeight="1" x14ac:dyDescent="0.15">
      <c r="A17" s="284" t="s">
        <v>335</v>
      </c>
      <c r="B17" s="55"/>
      <c r="C17" s="49"/>
      <c r="D17" s="49"/>
      <c r="E17" s="49"/>
      <c r="F17" s="49"/>
      <c r="G17" s="49"/>
    </row>
    <row r="18" spans="1:8" ht="9.1999999999999993" customHeight="1" x14ac:dyDescent="0.15">
      <c r="A18" s="285" t="s">
        <v>21</v>
      </c>
      <c r="B18" s="292">
        <f>(B8/$G8)*100</f>
        <v>25.361244868925066</v>
      </c>
      <c r="C18" s="292">
        <f t="shared" ref="C18:F19" si="0">(C8/$G8)*100</f>
        <v>24.571448012118864</v>
      </c>
      <c r="D18" s="292">
        <f t="shared" si="0"/>
        <v>21.62170684766437</v>
      </c>
      <c r="E18" s="288">
        <f t="shared" si="0"/>
        <v>16.985018596431285</v>
      </c>
      <c r="F18" s="292">
        <f t="shared" si="0"/>
        <v>11.460581674860412</v>
      </c>
      <c r="G18" s="288">
        <v>100</v>
      </c>
      <c r="H18" s="56"/>
    </row>
    <row r="19" spans="1:8" ht="9.1999999999999993" customHeight="1" x14ac:dyDescent="0.15">
      <c r="A19" s="235" t="s">
        <v>84</v>
      </c>
      <c r="B19" s="293">
        <f t="shared" ref="B19:F19" si="1">(B9/$G9)*100</f>
        <v>24.270796128024603</v>
      </c>
      <c r="C19" s="293">
        <f t="shared" si="1"/>
        <v>21.733126698832233</v>
      </c>
      <c r="D19" s="292">
        <f t="shared" si="0"/>
        <v>20.799699734240587</v>
      </c>
      <c r="E19" s="289">
        <f t="shared" si="1"/>
        <v>18.798255916022448</v>
      </c>
      <c r="F19" s="293">
        <f t="shared" si="1"/>
        <v>14.39812152288013</v>
      </c>
      <c r="G19" s="289">
        <v>100</v>
      </c>
    </row>
    <row r="20" spans="1:8" ht="9.1999999999999993" customHeight="1" x14ac:dyDescent="0.15">
      <c r="A20" s="235" t="s">
        <v>85</v>
      </c>
      <c r="B20" s="293">
        <f t="shared" ref="B20:F20" si="2">(B10/$G10)*100</f>
        <v>26.381732647920497</v>
      </c>
      <c r="C20" s="293">
        <f t="shared" si="2"/>
        <v>27.227668432603235</v>
      </c>
      <c r="D20" s="293">
        <f t="shared" si="2"/>
        <v>22.390975665200521</v>
      </c>
      <c r="E20" s="289">
        <f t="shared" si="2"/>
        <v>15.288114876286476</v>
      </c>
      <c r="F20" s="293">
        <f t="shared" si="2"/>
        <v>8.7115083779892686</v>
      </c>
      <c r="G20" s="289">
        <v>100</v>
      </c>
    </row>
    <row r="21" spans="1:8" ht="9.1999999999999993" customHeight="1" x14ac:dyDescent="0.15">
      <c r="A21" s="285" t="s">
        <v>68</v>
      </c>
      <c r="B21" s="292">
        <f t="shared" ref="B21:F21" si="3">(B11/$G11)*100</f>
        <v>17.200385272576256</v>
      </c>
      <c r="C21" s="292">
        <f t="shared" si="3"/>
        <v>18.731531219121543</v>
      </c>
      <c r="D21" s="292">
        <f t="shared" si="3"/>
        <v>20.34795456651068</v>
      </c>
      <c r="E21" s="288">
        <f t="shared" si="3"/>
        <v>21.362228280450754</v>
      </c>
      <c r="F21" s="292">
        <f t="shared" si="3"/>
        <v>22.357900661340768</v>
      </c>
      <c r="G21" s="288">
        <v>100</v>
      </c>
    </row>
    <row r="22" spans="1:8" ht="9.1999999999999993" customHeight="1" x14ac:dyDescent="0.15">
      <c r="A22" s="285" t="s">
        <v>69</v>
      </c>
      <c r="B22" s="292">
        <f t="shared" ref="B22:F22" si="4">(B12/$G12)*100</f>
        <v>33.530214803887567</v>
      </c>
      <c r="C22" s="292">
        <f t="shared" si="4"/>
        <v>22.851849129150899</v>
      </c>
      <c r="D22" s="292">
        <f t="shared" si="4"/>
        <v>18.988594333717689</v>
      </c>
      <c r="E22" s="288">
        <f t="shared" si="4"/>
        <v>14.746479916907628</v>
      </c>
      <c r="F22" s="292">
        <f t="shared" si="4"/>
        <v>9.8828618163362183</v>
      </c>
      <c r="G22" s="288">
        <v>100</v>
      </c>
    </row>
    <row r="23" spans="1:8" ht="9.1999999999999993" customHeight="1" x14ac:dyDescent="0.15">
      <c r="A23" s="285" t="s">
        <v>70</v>
      </c>
      <c r="B23" s="292">
        <f t="shared" ref="B23:F23" si="5">(B13/$G13)*100</f>
        <v>15.78136302166871</v>
      </c>
      <c r="C23" s="292">
        <f t="shared" si="5"/>
        <v>14.116924932193777</v>
      </c>
      <c r="D23" s="292">
        <f t="shared" si="5"/>
        <v>17.116969395291033</v>
      </c>
      <c r="E23" s="288">
        <f t="shared" si="5"/>
        <v>21.405294145077665</v>
      </c>
      <c r="F23" s="292">
        <f t="shared" si="5"/>
        <v>31.579448505768816</v>
      </c>
      <c r="G23" s="288">
        <v>100</v>
      </c>
    </row>
    <row r="24" spans="1:8" ht="9.1999999999999993" customHeight="1" thickBot="1" x14ac:dyDescent="0.2">
      <c r="A24" s="227" t="s">
        <v>71</v>
      </c>
      <c r="B24" s="294">
        <f t="shared" ref="B24:F24" si="6">(B14/$G14)*100</f>
        <v>26.509995048465875</v>
      </c>
      <c r="C24" s="294">
        <f t="shared" si="6"/>
        <v>20.727032702005978</v>
      </c>
      <c r="D24" s="294">
        <f t="shared" si="6"/>
        <v>19.515811277665986</v>
      </c>
      <c r="E24" s="290">
        <f t="shared" si="6"/>
        <v>18.005674409482957</v>
      </c>
      <c r="F24" s="294">
        <f t="shared" si="6"/>
        <v>15.241486562379199</v>
      </c>
      <c r="G24" s="290">
        <v>100</v>
      </c>
    </row>
    <row r="25" spans="1:8" ht="9.1999999999999993" customHeight="1" x14ac:dyDescent="0.15">
      <c r="A25" s="283" t="s">
        <v>91</v>
      </c>
      <c r="B25" s="295">
        <f t="shared" ref="B25:F25" si="7">(B15/$G15)*100</f>
        <v>20.246976053883532</v>
      </c>
      <c r="C25" s="295">
        <f t="shared" si="7"/>
        <v>19.771374833395605</v>
      </c>
      <c r="D25" s="295">
        <f t="shared" si="7"/>
        <v>20.190980715436758</v>
      </c>
      <c r="E25" s="291">
        <f t="shared" si="7"/>
        <v>19.988242631219126</v>
      </c>
      <c r="F25" s="295">
        <f t="shared" si="7"/>
        <v>19.802425766064975</v>
      </c>
      <c r="G25" s="291">
        <v>100</v>
      </c>
    </row>
    <row r="26" spans="1:8" ht="35.25" customHeight="1" x14ac:dyDescent="0.15">
      <c r="A26" s="503" t="s">
        <v>461</v>
      </c>
      <c r="B26" s="504"/>
      <c r="C26" s="504"/>
      <c r="D26" s="504"/>
      <c r="E26" s="504"/>
      <c r="F26" s="504"/>
      <c r="G26" s="504"/>
    </row>
    <row r="27" spans="1:8" ht="10.5" customHeight="1" x14ac:dyDescent="0.15">
      <c r="A27" s="496" t="s">
        <v>341</v>
      </c>
      <c r="B27" s="497"/>
      <c r="C27" s="497"/>
      <c r="D27" s="497"/>
      <c r="E27" s="497"/>
      <c r="F27" s="497"/>
      <c r="G27" s="497"/>
    </row>
    <row r="28" spans="1:8" ht="18" customHeight="1" x14ac:dyDescent="0.15">
      <c r="A28" s="498" t="s">
        <v>250</v>
      </c>
      <c r="B28" s="498"/>
      <c r="C28" s="498"/>
      <c r="D28" s="498"/>
      <c r="E28" s="498"/>
      <c r="F28" s="498"/>
      <c r="G28" s="498"/>
    </row>
    <row r="29" spans="1:8" ht="12.75" customHeight="1" x14ac:dyDescent="0.15"/>
    <row r="31" spans="1:8" ht="13.5" customHeight="1" x14ac:dyDescent="0.15"/>
    <row r="37" ht="12.75" customHeight="1" x14ac:dyDescent="0.15"/>
    <row r="39" ht="13.5" customHeight="1" x14ac:dyDescent="0.15"/>
    <row r="41" ht="36" customHeight="1" x14ac:dyDescent="0.15"/>
    <row r="49" ht="12.75" customHeight="1" x14ac:dyDescent="0.15"/>
    <row r="51" ht="13.5" customHeight="1" x14ac:dyDescent="0.15"/>
    <row r="58" ht="12.75" customHeight="1" x14ac:dyDescent="0.15"/>
    <row r="60" ht="13.5" customHeight="1" x14ac:dyDescent="0.15"/>
    <row r="62" ht="36" customHeight="1" x14ac:dyDescent="0.15"/>
  </sheetData>
  <mergeCells count="7">
    <mergeCell ref="A28:G28"/>
    <mergeCell ref="A2:G2"/>
    <mergeCell ref="A3:G3"/>
    <mergeCell ref="A4:G4"/>
    <mergeCell ref="A5:G5"/>
    <mergeCell ref="A26:G26"/>
    <mergeCell ref="A27:G27"/>
  </mergeCells>
  <pageMargins left="1.05" right="1.05" top="0.5" bottom="0.25" header="0" footer="0"/>
  <pageSetup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showGridLines="0" view="pageLayout" topLeftCell="A2" zoomScale="265" zoomScaleNormal="100" zoomScaleSheetLayoutView="100" zoomScalePageLayoutView="265" workbookViewId="0">
      <selection activeCell="A15" sqref="A15:B15"/>
    </sheetView>
  </sheetViews>
  <sheetFormatPr defaultRowHeight="12.75" x14ac:dyDescent="0.2"/>
  <cols>
    <col min="1" max="1" width="13" customWidth="1"/>
    <col min="2" max="2" width="11.7109375" customWidth="1"/>
  </cols>
  <sheetData>
    <row r="1" spans="1:2" ht="10.5" customHeight="1" x14ac:dyDescent="0.2">
      <c r="A1" s="457" t="s">
        <v>303</v>
      </c>
      <c r="B1" s="457"/>
    </row>
    <row r="2" spans="1:2" ht="36" customHeight="1" x14ac:dyDescent="0.2">
      <c r="A2" s="432" t="s">
        <v>338</v>
      </c>
      <c r="B2" s="432"/>
    </row>
    <row r="3" spans="1:2" ht="39.75" customHeight="1" x14ac:dyDescent="0.2">
      <c r="A3" s="433" t="s">
        <v>417</v>
      </c>
      <c r="B3" s="433"/>
    </row>
    <row r="4" spans="1:2" ht="7.5" customHeight="1" x14ac:dyDescent="0.2">
      <c r="A4" s="70"/>
      <c r="B4" s="70"/>
    </row>
    <row r="5" spans="1:2" ht="18" customHeight="1" x14ac:dyDescent="0.2">
      <c r="A5" s="447" t="s">
        <v>418</v>
      </c>
      <c r="B5" s="448"/>
    </row>
    <row r="6" spans="1:2" ht="9.1999999999999993" customHeight="1" x14ac:dyDescent="0.2">
      <c r="A6" s="145"/>
      <c r="B6" s="39" t="s">
        <v>127</v>
      </c>
    </row>
    <row r="7" spans="1:2" ht="9.1999999999999993" customHeight="1" x14ac:dyDescent="0.2">
      <c r="A7" s="227" t="s">
        <v>21</v>
      </c>
      <c r="B7" s="339">
        <v>39000</v>
      </c>
    </row>
    <row r="8" spans="1:2" ht="9.1999999999999993" customHeight="1" x14ac:dyDescent="0.2">
      <c r="A8" s="235" t="s">
        <v>84</v>
      </c>
      <c r="B8" s="340">
        <v>42400</v>
      </c>
    </row>
    <row r="9" spans="1:2" ht="9.1999999999999993" customHeight="1" x14ac:dyDescent="0.2">
      <c r="A9" s="235" t="s">
        <v>85</v>
      </c>
      <c r="B9" s="340">
        <v>35900</v>
      </c>
    </row>
    <row r="10" spans="1:2" ht="9.1999999999999993" customHeight="1" x14ac:dyDescent="0.2">
      <c r="A10" s="230" t="s">
        <v>68</v>
      </c>
      <c r="B10" s="341">
        <v>54400</v>
      </c>
    </row>
    <row r="11" spans="1:2" ht="9.1999999999999993" customHeight="1" x14ac:dyDescent="0.2">
      <c r="A11" s="230" t="s">
        <v>69</v>
      </c>
      <c r="B11" s="341">
        <v>32600</v>
      </c>
    </row>
    <row r="12" spans="1:2" ht="9.1999999999999993" customHeight="1" x14ac:dyDescent="0.2">
      <c r="A12" s="230" t="s">
        <v>70</v>
      </c>
      <c r="B12" s="341">
        <v>67000</v>
      </c>
    </row>
    <row r="13" spans="1:2" ht="9.1999999999999993" customHeight="1" thickBot="1" x14ac:dyDescent="0.25">
      <c r="A13" s="238" t="s">
        <v>71</v>
      </c>
      <c r="B13" s="342">
        <v>41500</v>
      </c>
    </row>
    <row r="14" spans="1:2" ht="9.1999999999999993" customHeight="1" x14ac:dyDescent="0.2">
      <c r="A14" s="240" t="s">
        <v>91</v>
      </c>
      <c r="B14" s="343">
        <v>50000</v>
      </c>
    </row>
    <row r="15" spans="1:2" ht="87" customHeight="1" x14ac:dyDescent="0.2">
      <c r="A15" s="516" t="s">
        <v>462</v>
      </c>
      <c r="B15" s="471"/>
    </row>
    <row r="16" spans="1:2" ht="21.75" customHeight="1" x14ac:dyDescent="0.2">
      <c r="A16" s="517" t="s">
        <v>352</v>
      </c>
      <c r="B16" s="517"/>
    </row>
    <row r="17" spans="1:2" ht="18" customHeight="1" x14ac:dyDescent="0.2">
      <c r="A17" s="438" t="s">
        <v>250</v>
      </c>
      <c r="B17" s="438"/>
    </row>
    <row r="19" spans="1:2" x14ac:dyDescent="0.2">
      <c r="A19" s="7"/>
    </row>
    <row r="20" spans="1:2" ht="12.75" customHeight="1" x14ac:dyDescent="0.2">
      <c r="A20" s="7"/>
    </row>
    <row r="21" spans="1:2" x14ac:dyDescent="0.2">
      <c r="A21" s="7"/>
    </row>
    <row r="22" spans="1:2" ht="12.75" customHeight="1" x14ac:dyDescent="0.2">
      <c r="A22" s="7"/>
    </row>
    <row r="23" spans="1:2" x14ac:dyDescent="0.2">
      <c r="A23" s="7"/>
    </row>
    <row r="24" spans="1:2" x14ac:dyDescent="0.2">
      <c r="A24" s="7"/>
    </row>
    <row r="25" spans="1:2" x14ac:dyDescent="0.2">
      <c r="A25" s="7"/>
    </row>
    <row r="26" spans="1:2" ht="12.75" customHeight="1" x14ac:dyDescent="0.2">
      <c r="A26" s="4"/>
      <c r="B26" s="10"/>
    </row>
    <row r="27" spans="1:2" x14ac:dyDescent="0.2">
      <c r="B27" s="10"/>
    </row>
    <row r="28" spans="1:2" x14ac:dyDescent="0.2">
      <c r="B28" s="10"/>
    </row>
    <row r="29" spans="1:2" x14ac:dyDescent="0.2">
      <c r="B29" s="10"/>
    </row>
    <row r="30" spans="1:2" x14ac:dyDescent="0.2">
      <c r="B30" s="10"/>
    </row>
    <row r="31" spans="1:2" ht="12.75" customHeight="1" x14ac:dyDescent="0.2">
      <c r="B31" s="10"/>
    </row>
    <row r="32" spans="1:2" ht="12.75" customHeight="1" x14ac:dyDescent="0.2">
      <c r="B32" s="10"/>
    </row>
    <row r="33" spans="2:2" x14ac:dyDescent="0.2">
      <c r="B33" s="10"/>
    </row>
    <row r="44" spans="2:2" ht="13.5" customHeight="1" x14ac:dyDescent="0.2"/>
    <row r="46" spans="2:2" ht="12.75" customHeight="1" x14ac:dyDescent="0.2"/>
    <row r="49" ht="12.75" customHeight="1" x14ac:dyDescent="0.2"/>
    <row r="50" ht="13.5" customHeight="1" x14ac:dyDescent="0.2"/>
    <row r="52" ht="12.75" customHeight="1" x14ac:dyDescent="0.2"/>
    <row r="55" ht="13.5" customHeight="1" x14ac:dyDescent="0.2"/>
    <row r="58" ht="12.75" customHeight="1" x14ac:dyDescent="0.2"/>
  </sheetData>
  <mergeCells count="7">
    <mergeCell ref="A17:B17"/>
    <mergeCell ref="A1:B1"/>
    <mergeCell ref="A2:B2"/>
    <mergeCell ref="A3:B3"/>
    <mergeCell ref="A5:B5"/>
    <mergeCell ref="A15:B15"/>
    <mergeCell ref="A16:B16"/>
  </mergeCells>
  <pageMargins left="1.05" right="1.05" top="0.5" bottom="0.25" header="0" footer="0"/>
  <pageSetup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view="pageLayout" topLeftCell="A2" zoomScale="175" zoomScaleNormal="100" zoomScaleSheetLayoutView="100" zoomScalePageLayoutView="175" workbookViewId="0">
      <selection activeCell="D18" sqref="D18"/>
    </sheetView>
  </sheetViews>
  <sheetFormatPr defaultRowHeight="8.25" x14ac:dyDescent="0.15"/>
  <cols>
    <col min="1" max="1" width="14" style="145" customWidth="1"/>
    <col min="2" max="5" width="10" style="145" customWidth="1"/>
    <col min="6" max="6" width="12.7109375" style="145" customWidth="1"/>
    <col min="7" max="16384" width="9.140625" style="145"/>
  </cols>
  <sheetData>
    <row r="1" spans="1:7" ht="7.5" customHeight="1" x14ac:dyDescent="0.15">
      <c r="A1" s="215" t="s">
        <v>304</v>
      </c>
    </row>
    <row r="2" spans="1:7" ht="12" customHeight="1" x14ac:dyDescent="0.15">
      <c r="A2" s="432" t="s">
        <v>338</v>
      </c>
      <c r="B2" s="432"/>
      <c r="C2" s="432"/>
      <c r="D2" s="432"/>
      <c r="E2" s="432"/>
    </row>
    <row r="3" spans="1:7" ht="18" customHeight="1" x14ac:dyDescent="0.15">
      <c r="A3" s="445" t="s">
        <v>339</v>
      </c>
      <c r="B3" s="445"/>
      <c r="C3" s="445"/>
      <c r="D3" s="445"/>
      <c r="E3" s="445"/>
    </row>
    <row r="4" spans="1:7" ht="7.5" customHeight="1" x14ac:dyDescent="0.15">
      <c r="A4" s="499"/>
      <c r="B4" s="499"/>
      <c r="C4" s="499"/>
      <c r="D4" s="499"/>
      <c r="E4" s="499"/>
    </row>
    <row r="5" spans="1:7" ht="18" customHeight="1" x14ac:dyDescent="0.15">
      <c r="A5" s="447" t="s">
        <v>340</v>
      </c>
      <c r="B5" s="448"/>
      <c r="C5" s="448"/>
      <c r="D5" s="448"/>
      <c r="E5" s="448"/>
    </row>
    <row r="6" spans="1:7" ht="9.1999999999999993" customHeight="1" x14ac:dyDescent="0.15">
      <c r="A6" s="150"/>
      <c r="B6" s="506" t="s">
        <v>305</v>
      </c>
      <c r="C6" s="506"/>
      <c r="D6" s="506"/>
      <c r="E6" s="506"/>
    </row>
    <row r="7" spans="1:7" ht="9.1999999999999993" customHeight="1" x14ac:dyDescent="0.15">
      <c r="B7" s="39" t="s">
        <v>190</v>
      </c>
      <c r="C7" s="39" t="s">
        <v>121</v>
      </c>
      <c r="D7" s="39" t="s">
        <v>122</v>
      </c>
      <c r="E7" s="39" t="s">
        <v>0</v>
      </c>
    </row>
    <row r="8" spans="1:7" ht="9.1999999999999993" customHeight="1" x14ac:dyDescent="0.15">
      <c r="A8" s="20" t="s">
        <v>21</v>
      </c>
      <c r="B8" s="333">
        <v>5893517</v>
      </c>
      <c r="C8" s="333">
        <v>6755124</v>
      </c>
      <c r="D8" s="333">
        <v>556408</v>
      </c>
      <c r="E8" s="333">
        <v>13205049</v>
      </c>
      <c r="G8" s="520" t="s">
        <v>438</v>
      </c>
    </row>
    <row r="9" spans="1:7" ht="9.1999999999999993" customHeight="1" x14ac:dyDescent="0.15">
      <c r="A9" s="104" t="s">
        <v>84</v>
      </c>
      <c r="B9" s="258">
        <v>5352328</v>
      </c>
      <c r="C9" s="258">
        <v>2854428</v>
      </c>
      <c r="D9" s="258">
        <v>210796</v>
      </c>
      <c r="E9" s="258">
        <v>8417552</v>
      </c>
      <c r="F9" s="27"/>
      <c r="G9" s="521"/>
    </row>
    <row r="10" spans="1:7" ht="9.1999999999999993" customHeight="1" x14ac:dyDescent="0.15">
      <c r="A10" s="104" t="s">
        <v>85</v>
      </c>
      <c r="B10" s="258">
        <v>541189</v>
      </c>
      <c r="C10" s="258">
        <v>3900696</v>
      </c>
      <c r="D10" s="258">
        <v>345612</v>
      </c>
      <c r="E10" s="258">
        <v>4787497</v>
      </c>
      <c r="F10" s="27"/>
      <c r="G10" s="521"/>
    </row>
    <row r="11" spans="1:7" ht="9.1999999999999993" customHeight="1" x14ac:dyDescent="0.15">
      <c r="A11" s="20" t="s">
        <v>68</v>
      </c>
      <c r="B11" s="333">
        <v>5288084</v>
      </c>
      <c r="C11" s="333">
        <v>13547494</v>
      </c>
      <c r="D11" s="333">
        <v>2267470</v>
      </c>
      <c r="E11" s="333">
        <v>21103048</v>
      </c>
      <c r="F11" s="27"/>
      <c r="G11" s="521"/>
    </row>
    <row r="12" spans="1:7" ht="9.1999999999999993" customHeight="1" x14ac:dyDescent="0.15">
      <c r="A12" s="20" t="s">
        <v>69</v>
      </c>
      <c r="B12" s="333">
        <v>3928166</v>
      </c>
      <c r="C12" s="333">
        <v>5652994</v>
      </c>
      <c r="D12" s="333">
        <v>633390</v>
      </c>
      <c r="E12" s="333">
        <v>10214550</v>
      </c>
      <c r="F12" s="27"/>
      <c r="G12" s="521"/>
    </row>
    <row r="13" spans="1:7" ht="9.1999999999999993" customHeight="1" x14ac:dyDescent="0.15">
      <c r="A13" s="20" t="s">
        <v>70</v>
      </c>
      <c r="B13" s="333">
        <v>408974</v>
      </c>
      <c r="C13" s="333">
        <v>1225423</v>
      </c>
      <c r="D13" s="333">
        <v>194974</v>
      </c>
      <c r="E13" s="333">
        <v>1829371</v>
      </c>
      <c r="F13" s="27"/>
      <c r="G13" s="521"/>
    </row>
    <row r="14" spans="1:7" ht="9.1999999999999993" customHeight="1" thickBot="1" x14ac:dyDescent="0.2">
      <c r="A14" s="34" t="s">
        <v>71</v>
      </c>
      <c r="B14" s="308">
        <v>974036</v>
      </c>
      <c r="C14" s="308">
        <v>1030985</v>
      </c>
      <c r="D14" s="308">
        <v>84512</v>
      </c>
      <c r="E14" s="308">
        <v>2089533</v>
      </c>
      <c r="F14" s="27"/>
      <c r="G14" s="521"/>
    </row>
    <row r="15" spans="1:7" ht="9.1999999999999993" customHeight="1" x14ac:dyDescent="0.15">
      <c r="A15" s="283" t="s">
        <v>0</v>
      </c>
      <c r="B15" s="187">
        <v>16492777</v>
      </c>
      <c r="C15" s="187">
        <v>28212020</v>
      </c>
      <c r="D15" s="187">
        <v>3736754</v>
      </c>
      <c r="E15" s="187">
        <v>48441551</v>
      </c>
      <c r="G15" s="521"/>
    </row>
    <row r="16" spans="1:7" ht="9.1999999999999993" customHeight="1" x14ac:dyDescent="0.15">
      <c r="A16" s="227"/>
      <c r="B16" s="55"/>
      <c r="C16" s="49"/>
      <c r="D16" s="49"/>
      <c r="E16" s="49"/>
      <c r="G16" s="521"/>
    </row>
    <row r="17" spans="1:7" ht="9.1999999999999993" customHeight="1" x14ac:dyDescent="0.15">
      <c r="A17" s="227"/>
      <c r="B17" s="506" t="s">
        <v>306</v>
      </c>
      <c r="C17" s="506"/>
      <c r="D17" s="506"/>
      <c r="E17" s="506"/>
      <c r="G17" s="521"/>
    </row>
    <row r="18" spans="1:7" ht="9.1999999999999993" customHeight="1" x14ac:dyDescent="0.15">
      <c r="A18" s="284"/>
      <c r="B18" s="39" t="s">
        <v>190</v>
      </c>
      <c r="C18" s="39" t="s">
        <v>121</v>
      </c>
      <c r="D18" s="39" t="s">
        <v>122</v>
      </c>
      <c r="E18" s="39" t="s">
        <v>0</v>
      </c>
      <c r="G18" s="521"/>
    </row>
    <row r="19" spans="1:7" ht="9.1999999999999993" customHeight="1" x14ac:dyDescent="0.15">
      <c r="A19" s="285" t="s">
        <v>21</v>
      </c>
      <c r="B19" s="288">
        <v>34.137440001167739</v>
      </c>
      <c r="C19" s="288">
        <v>21.875383136011607</v>
      </c>
      <c r="D19" s="302">
        <v>19.302363499491776</v>
      </c>
      <c r="E19" s="288">
        <v>25.878703663818992</v>
      </c>
      <c r="F19" s="56"/>
      <c r="G19" s="521"/>
    </row>
    <row r="20" spans="1:7" ht="9.1999999999999993" customHeight="1" x14ac:dyDescent="0.15">
      <c r="A20" s="235" t="s">
        <v>84</v>
      </c>
      <c r="B20" s="289">
        <v>33.445419445594908</v>
      </c>
      <c r="C20" s="289">
        <v>18.819916318653714</v>
      </c>
      <c r="D20" s="279">
        <v>16.174541034852655</v>
      </c>
      <c r="E20" s="289">
        <v>25.921303808121639</v>
      </c>
    </row>
    <row r="21" spans="1:7" ht="9.1999999999999993" customHeight="1" x14ac:dyDescent="0.15">
      <c r="A21" s="235" t="s">
        <v>85</v>
      </c>
      <c r="B21" s="289">
        <v>42.920373633729184</v>
      </c>
      <c r="C21" s="289">
        <v>24.824695732174309</v>
      </c>
      <c r="D21" s="279">
        <v>21.883429196647697</v>
      </c>
      <c r="E21" s="289">
        <v>25.804141083495409</v>
      </c>
    </row>
    <row r="22" spans="1:7" ht="9.1999999999999993" customHeight="1" x14ac:dyDescent="0.15">
      <c r="A22" s="285" t="s">
        <v>68</v>
      </c>
      <c r="B22" s="288">
        <v>13.571991263349064</v>
      </c>
      <c r="C22" s="288">
        <v>11.096542328165452</v>
      </c>
      <c r="D22" s="302">
        <v>7.1209737387575842</v>
      </c>
      <c r="E22" s="288">
        <v>10.940294248506039</v>
      </c>
    </row>
    <row r="23" spans="1:7" ht="9.1999999999999993" customHeight="1" x14ac:dyDescent="0.15">
      <c r="A23" s="285" t="s">
        <v>69</v>
      </c>
      <c r="B23" s="288">
        <v>39.025543165314673</v>
      </c>
      <c r="C23" s="288">
        <v>24.379213483388348</v>
      </c>
      <c r="D23" s="302">
        <v>18.82811979795866</v>
      </c>
      <c r="E23" s="288">
        <v>27.89530369861324</v>
      </c>
    </row>
    <row r="24" spans="1:7" ht="9.1999999999999993" customHeight="1" x14ac:dyDescent="0.15">
      <c r="A24" s="285" t="s">
        <v>70</v>
      </c>
      <c r="B24" s="288">
        <v>12.959049651525161</v>
      </c>
      <c r="C24" s="288">
        <v>12.2939073566027</v>
      </c>
      <c r="D24" s="302">
        <v>13.343471161255795</v>
      </c>
      <c r="E24" s="288">
        <v>12.542983918548162</v>
      </c>
    </row>
    <row r="25" spans="1:7" ht="9.1999999999999993" customHeight="1" thickBot="1" x14ac:dyDescent="0.2">
      <c r="A25" s="227" t="s">
        <v>71</v>
      </c>
      <c r="B25" s="290">
        <v>25.206444537261461</v>
      </c>
      <c r="C25" s="290">
        <v>21.384135810112749</v>
      </c>
      <c r="D25" s="313">
        <v>15.689710867619922</v>
      </c>
      <c r="E25" s="290">
        <v>22.652873584651406</v>
      </c>
    </row>
    <row r="26" spans="1:7" ht="9.1999999999999993" customHeight="1" x14ac:dyDescent="0.15">
      <c r="A26" s="283" t="s">
        <v>91</v>
      </c>
      <c r="B26" s="291">
        <v>22.496370598759782</v>
      </c>
      <c r="C26" s="291">
        <v>14.774999752414711</v>
      </c>
      <c r="D26" s="334">
        <v>9.3212319463764146</v>
      </c>
      <c r="E26" s="291">
        <v>15.916605846084659</v>
      </c>
    </row>
    <row r="27" spans="1:7" ht="49.5" customHeight="1" x14ac:dyDescent="0.15">
      <c r="A27" s="503" t="s">
        <v>459</v>
      </c>
      <c r="B27" s="504"/>
      <c r="C27" s="504"/>
      <c r="D27" s="504"/>
      <c r="E27" s="504"/>
    </row>
    <row r="28" spans="1:7" ht="10.5" customHeight="1" x14ac:dyDescent="0.15">
      <c r="A28" s="496" t="s">
        <v>341</v>
      </c>
      <c r="B28" s="497"/>
      <c r="C28" s="497"/>
      <c r="D28" s="497"/>
      <c r="E28" s="497"/>
    </row>
    <row r="29" spans="1:7" ht="18" customHeight="1" x14ac:dyDescent="0.15">
      <c r="A29" s="498" t="s">
        <v>250</v>
      </c>
      <c r="B29" s="498"/>
      <c r="C29" s="498"/>
      <c r="D29" s="498"/>
      <c r="E29" s="498"/>
    </row>
    <row r="30" spans="1:7" ht="12.75" customHeight="1" x14ac:dyDescent="0.15"/>
    <row r="32" spans="1:7" ht="13.5" customHeight="1" x14ac:dyDescent="0.15"/>
    <row r="38" ht="12.75" customHeight="1" x14ac:dyDescent="0.15"/>
    <row r="40" ht="13.5" customHeight="1" x14ac:dyDescent="0.15"/>
    <row r="42" ht="36" customHeight="1" x14ac:dyDescent="0.15"/>
    <row r="50" ht="12.75" customHeight="1" x14ac:dyDescent="0.15"/>
    <row r="52" ht="13.5" customHeight="1" x14ac:dyDescent="0.15"/>
    <row r="59" ht="12.75" customHeight="1" x14ac:dyDescent="0.15"/>
    <row r="61" ht="13.5" customHeight="1" x14ac:dyDescent="0.15"/>
    <row r="63" ht="36" customHeight="1" x14ac:dyDescent="0.15"/>
  </sheetData>
  <mergeCells count="10">
    <mergeCell ref="G8:G19"/>
    <mergeCell ref="A29:E29"/>
    <mergeCell ref="B6:E6"/>
    <mergeCell ref="B17:E17"/>
    <mergeCell ref="A2:E2"/>
    <mergeCell ref="A3:E3"/>
    <mergeCell ref="A4:E4"/>
    <mergeCell ref="A5:E5"/>
    <mergeCell ref="A27:E27"/>
    <mergeCell ref="A28:E28"/>
  </mergeCells>
  <pageMargins left="1.05" right="1.05" top="0.5" bottom="0.25" header="0" footer="0"/>
  <pageSetup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tabSelected="1" view="pageLayout" zoomScale="175" zoomScaleNormal="100" zoomScaleSheetLayoutView="100" zoomScalePageLayoutView="175" workbookViewId="0">
      <selection activeCell="D6" sqref="D6"/>
    </sheetView>
  </sheetViews>
  <sheetFormatPr defaultRowHeight="8.25" x14ac:dyDescent="0.15"/>
  <cols>
    <col min="1" max="1" width="14.140625" style="371" customWidth="1"/>
    <col min="2" max="2" width="10.28515625" style="371" customWidth="1"/>
    <col min="3" max="3" width="11.42578125" style="371" customWidth="1"/>
    <col min="4" max="4" width="11.85546875" style="371" customWidth="1"/>
    <col min="5" max="5" width="1.42578125" style="371" hidden="1" customWidth="1"/>
    <col min="6" max="6" width="4.28515625" style="371" hidden="1" customWidth="1"/>
    <col min="7" max="7" width="11.42578125" style="371" hidden="1" customWidth="1"/>
    <col min="8" max="16384" width="9.140625" style="371"/>
  </cols>
  <sheetData>
    <row r="1" spans="1:7" ht="10.5" customHeight="1" x14ac:dyDescent="0.15">
      <c r="A1" s="522" t="s">
        <v>307</v>
      </c>
      <c r="B1" s="522"/>
      <c r="C1" s="522"/>
      <c r="D1" s="522"/>
      <c r="E1" s="522"/>
      <c r="F1" s="522"/>
    </row>
    <row r="2" spans="1:7" ht="20.25" customHeight="1" x14ac:dyDescent="0.15">
      <c r="A2" s="432" t="s">
        <v>338</v>
      </c>
      <c r="B2" s="432"/>
      <c r="C2" s="432"/>
      <c r="D2" s="432"/>
      <c r="E2" s="432"/>
      <c r="F2" s="432"/>
      <c r="G2" s="432"/>
    </row>
    <row r="3" spans="1:7" ht="18" customHeight="1" x14ac:dyDescent="0.15">
      <c r="A3" s="445" t="s">
        <v>440</v>
      </c>
      <c r="B3" s="445"/>
      <c r="C3" s="445"/>
      <c r="D3" s="445"/>
      <c r="E3" s="445"/>
      <c r="F3" s="445"/>
      <c r="G3" s="445"/>
    </row>
    <row r="4" spans="1:7" ht="7.5" customHeight="1" x14ac:dyDescent="0.15">
      <c r="A4" s="499"/>
      <c r="B4" s="499"/>
      <c r="C4" s="499"/>
      <c r="D4" s="499"/>
      <c r="E4" s="499"/>
      <c r="F4" s="499"/>
      <c r="G4" s="499"/>
    </row>
    <row r="5" spans="1:7" ht="18" customHeight="1" x14ac:dyDescent="0.15">
      <c r="A5" s="447" t="s">
        <v>416</v>
      </c>
      <c r="B5" s="448"/>
      <c r="C5" s="448"/>
      <c r="D5" s="448"/>
      <c r="E5" s="411"/>
    </row>
    <row r="6" spans="1:7" ht="27.75" customHeight="1" x14ac:dyDescent="0.15">
      <c r="B6" s="381" t="s">
        <v>449</v>
      </c>
      <c r="C6" s="381" t="s">
        <v>441</v>
      </c>
      <c r="D6" s="382" t="s">
        <v>473</v>
      </c>
      <c r="E6" s="412"/>
    </row>
    <row r="7" spans="1:7" ht="9.1999999999999993" customHeight="1" x14ac:dyDescent="0.15">
      <c r="A7" s="20" t="s">
        <v>21</v>
      </c>
      <c r="B7" s="296">
        <v>595472</v>
      </c>
      <c r="C7" s="368">
        <v>4.3567046838423771</v>
      </c>
      <c r="D7" s="296">
        <v>4039.8606651529844</v>
      </c>
      <c r="E7" s="368"/>
    </row>
    <row r="8" spans="1:7" ht="9.1999999999999993" customHeight="1" x14ac:dyDescent="0.15">
      <c r="A8" s="20" t="s">
        <v>68</v>
      </c>
      <c r="B8" s="296">
        <v>1730279</v>
      </c>
      <c r="C8" s="368">
        <v>2.1459858613497462</v>
      </c>
      <c r="D8" s="296">
        <v>3794.5332388591351</v>
      </c>
      <c r="E8" s="368"/>
    </row>
    <row r="9" spans="1:7" ht="9.1999999999999993" customHeight="1" x14ac:dyDescent="0.15">
      <c r="A9" s="20" t="s">
        <v>69</v>
      </c>
      <c r="B9" s="296">
        <v>735848</v>
      </c>
      <c r="C9" s="368">
        <v>5.4040299036775039</v>
      </c>
      <c r="D9" s="296">
        <v>3307.4690805709424</v>
      </c>
      <c r="E9" s="368"/>
    </row>
    <row r="10" spans="1:7" ht="9.1999999999999993" customHeight="1" x14ac:dyDescent="0.15">
      <c r="A10" s="20" t="s">
        <v>70</v>
      </c>
      <c r="B10" s="296">
        <v>112023</v>
      </c>
      <c r="C10" s="368">
        <v>2.4297022165396216</v>
      </c>
      <c r="D10" s="296">
        <v>4760.2065647232703</v>
      </c>
      <c r="E10" s="368"/>
    </row>
    <row r="11" spans="1:7" ht="9.1999999999999993" customHeight="1" thickBot="1" x14ac:dyDescent="0.2">
      <c r="A11" s="34" t="s">
        <v>71</v>
      </c>
      <c r="B11" s="298">
        <v>134679</v>
      </c>
      <c r="C11" s="369">
        <v>5.457182196195828</v>
      </c>
      <c r="D11" s="298">
        <v>3601.2817588487869</v>
      </c>
      <c r="E11" s="369"/>
    </row>
    <row r="12" spans="1:7" ht="9.1999999999999993" customHeight="1" x14ac:dyDescent="0.15">
      <c r="A12" s="122" t="s">
        <v>0</v>
      </c>
      <c r="B12" s="299">
        <v>3308301</v>
      </c>
      <c r="C12" s="370">
        <v>2.8769907466811846</v>
      </c>
      <c r="D12" s="299">
        <v>3755.1871011736489</v>
      </c>
      <c r="E12" s="370"/>
    </row>
    <row r="13" spans="1:7" ht="65.25" customHeight="1" x14ac:dyDescent="0.15">
      <c r="A13" s="503" t="s">
        <v>474</v>
      </c>
      <c r="B13" s="503"/>
      <c r="C13" s="503"/>
      <c r="D13" s="503"/>
      <c r="E13" s="503"/>
      <c r="F13" s="503"/>
      <c r="G13" s="503"/>
    </row>
    <row r="14" spans="1:7" ht="19.5" customHeight="1" x14ac:dyDescent="0.15">
      <c r="A14" s="503" t="s">
        <v>341</v>
      </c>
      <c r="B14" s="504"/>
      <c r="C14" s="504"/>
      <c r="D14" s="504"/>
      <c r="E14" s="504"/>
      <c r="F14" s="504"/>
      <c r="G14" s="504"/>
    </row>
    <row r="15" spans="1:7" ht="18" customHeight="1" x14ac:dyDescent="0.15">
      <c r="A15" s="523" t="s">
        <v>250</v>
      </c>
      <c r="B15" s="523"/>
      <c r="C15" s="523"/>
      <c r="D15" s="523"/>
      <c r="E15" s="523"/>
      <c r="F15" s="523"/>
      <c r="G15" s="523"/>
    </row>
    <row r="16" spans="1:7" ht="12.75" customHeight="1" x14ac:dyDescent="0.15"/>
    <row r="18" spans="2:2" ht="13.5" customHeight="1" x14ac:dyDescent="0.15"/>
    <row r="21" spans="2:2" x14ac:dyDescent="0.15">
      <c r="B21" s="55"/>
    </row>
    <row r="24" spans="2:2" ht="12.75" customHeight="1" x14ac:dyDescent="0.15"/>
    <row r="26" spans="2:2" ht="13.5" customHeight="1" x14ac:dyDescent="0.15"/>
    <row r="28" spans="2:2" ht="36" customHeight="1" x14ac:dyDescent="0.15"/>
    <row r="36" ht="12.75" customHeight="1" x14ac:dyDescent="0.15"/>
    <row r="38" ht="13.5" customHeight="1" x14ac:dyDescent="0.15"/>
    <row r="45" ht="12.75" customHeight="1" x14ac:dyDescent="0.15"/>
    <row r="47" ht="13.5" customHeight="1" x14ac:dyDescent="0.15"/>
    <row r="49" ht="36" customHeight="1" x14ac:dyDescent="0.15"/>
  </sheetData>
  <mergeCells count="8">
    <mergeCell ref="A1:F1"/>
    <mergeCell ref="A15:G15"/>
    <mergeCell ref="A2:G2"/>
    <mergeCell ref="A3:G3"/>
    <mergeCell ref="A4:G4"/>
    <mergeCell ref="A5:D5"/>
    <mergeCell ref="A13:G13"/>
    <mergeCell ref="A14:G14"/>
  </mergeCells>
  <pageMargins left="1.05" right="1.05" top="0.5" bottom="0.25" header="0" footer="0"/>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view="pageLayout" zoomScale="205" zoomScaleNormal="100" zoomScaleSheetLayoutView="100" zoomScalePageLayoutView="205" workbookViewId="0">
      <selection activeCell="B19" sqref="B19"/>
    </sheetView>
  </sheetViews>
  <sheetFormatPr defaultColWidth="9.140625" defaultRowHeight="12.75" x14ac:dyDescent="0.2"/>
  <cols>
    <col min="1" max="1" width="14.140625" customWidth="1"/>
    <col min="2" max="5" width="10" customWidth="1"/>
  </cols>
  <sheetData>
    <row r="1" spans="1:9" ht="10.5" customHeight="1" x14ac:dyDescent="0.2">
      <c r="A1" s="214" t="s">
        <v>253</v>
      </c>
      <c r="B1" s="13"/>
      <c r="C1" s="13"/>
      <c r="D1" s="13"/>
      <c r="E1" s="13"/>
    </row>
    <row r="2" spans="1:9" ht="12.75" customHeight="1" x14ac:dyDescent="0.2">
      <c r="A2" s="432" t="s">
        <v>338</v>
      </c>
      <c r="B2" s="432"/>
      <c r="C2" s="432"/>
      <c r="D2" s="432"/>
      <c r="E2" s="432"/>
    </row>
    <row r="3" spans="1:9" ht="18" customHeight="1" x14ac:dyDescent="0.2">
      <c r="A3" s="433" t="s">
        <v>353</v>
      </c>
      <c r="B3" s="433"/>
      <c r="C3" s="433"/>
      <c r="D3" s="433"/>
      <c r="E3" s="433"/>
    </row>
    <row r="4" spans="1:9" ht="7.5" customHeight="1" x14ac:dyDescent="0.2">
      <c r="A4" s="15"/>
      <c r="B4" s="15"/>
      <c r="C4" s="15"/>
      <c r="D4" s="15"/>
      <c r="E4" s="15"/>
    </row>
    <row r="5" spans="1:9" ht="18" customHeight="1" x14ac:dyDescent="0.2">
      <c r="A5" s="434" t="s">
        <v>354</v>
      </c>
      <c r="B5" s="435"/>
      <c r="C5" s="435"/>
      <c r="D5" s="435"/>
      <c r="E5" s="435"/>
      <c r="H5" s="3"/>
      <c r="I5" s="3" t="e">
        <f>#REF!/#REF!*100</f>
        <v>#REF!</v>
      </c>
    </row>
    <row r="6" spans="1:9" ht="9.1999999999999993" customHeight="1" x14ac:dyDescent="0.2">
      <c r="A6" s="18"/>
      <c r="B6" s="19" t="s">
        <v>343</v>
      </c>
      <c r="C6" s="19" t="s">
        <v>132</v>
      </c>
      <c r="D6" s="19" t="s">
        <v>345</v>
      </c>
      <c r="E6" s="19" t="s">
        <v>133</v>
      </c>
      <c r="H6" s="3"/>
      <c r="I6" s="3" t="e">
        <f>#REF!/#REF!*100</f>
        <v>#REF!</v>
      </c>
    </row>
    <row r="7" spans="1:9" ht="9.1999999999999993" customHeight="1" x14ac:dyDescent="0.2">
      <c r="A7" s="20" t="s">
        <v>86</v>
      </c>
      <c r="B7" s="23">
        <v>33138858</v>
      </c>
      <c r="C7" s="23">
        <v>21072230</v>
      </c>
      <c r="D7" s="24">
        <v>63.817969779898199</v>
      </c>
      <c r="E7" s="24">
        <v>59.856671650880799</v>
      </c>
    </row>
    <row r="8" spans="1:9" ht="9.1999999999999993" customHeight="1" x14ac:dyDescent="0.2">
      <c r="A8" s="34" t="s">
        <v>87</v>
      </c>
      <c r="B8" s="35">
        <v>18788300</v>
      </c>
      <c r="C8" s="35">
        <v>14132250</v>
      </c>
      <c r="D8" s="36">
        <v>36.18203022010178</v>
      </c>
      <c r="E8" s="36">
        <v>40.143328349119201</v>
      </c>
    </row>
    <row r="9" spans="1:9" ht="9.1999999999999993" customHeight="1" x14ac:dyDescent="0.2">
      <c r="A9" s="208" t="s">
        <v>327</v>
      </c>
      <c r="B9" s="105">
        <v>5766391</v>
      </c>
      <c r="C9" s="105">
        <v>3917885</v>
      </c>
      <c r="D9" s="106">
        <v>11.104769107525584</v>
      </c>
      <c r="E9" s="106">
        <v>11.128938703255949</v>
      </c>
    </row>
    <row r="10" spans="1:9" ht="9.1999999999999993" customHeight="1" thickBot="1" x14ac:dyDescent="0.25">
      <c r="A10" s="109" t="s">
        <v>328</v>
      </c>
      <c r="B10" s="110">
        <v>13021909</v>
      </c>
      <c r="C10" s="110">
        <v>10214365</v>
      </c>
      <c r="D10" s="106">
        <v>25.077261112576199</v>
      </c>
      <c r="E10" s="111">
        <v>29.014389645863254</v>
      </c>
    </row>
    <row r="11" spans="1:9" ht="9.1999999999999993" customHeight="1" x14ac:dyDescent="0.2">
      <c r="A11" s="43" t="s">
        <v>0</v>
      </c>
      <c r="B11" s="47">
        <v>51927158</v>
      </c>
      <c r="C11" s="47">
        <v>35204480</v>
      </c>
      <c r="D11" s="45">
        <v>100</v>
      </c>
      <c r="E11" s="45">
        <v>100</v>
      </c>
    </row>
    <row r="12" spans="1:9" ht="21.75" customHeight="1" x14ac:dyDescent="0.2">
      <c r="A12" s="436" t="s">
        <v>434</v>
      </c>
      <c r="B12" s="437"/>
      <c r="C12" s="437"/>
      <c r="D12" s="437"/>
      <c r="E12" s="437"/>
    </row>
    <row r="13" spans="1:9" ht="18" customHeight="1" x14ac:dyDescent="0.2">
      <c r="A13" s="431" t="s">
        <v>250</v>
      </c>
      <c r="B13" s="431"/>
      <c r="C13" s="431"/>
      <c r="D13" s="431"/>
      <c r="E13" s="431"/>
    </row>
  </sheetData>
  <mergeCells count="5">
    <mergeCell ref="A5:E5"/>
    <mergeCell ref="A12:E12"/>
    <mergeCell ref="A13:E13"/>
    <mergeCell ref="A2:E2"/>
    <mergeCell ref="A3:E3"/>
  </mergeCells>
  <phoneticPr fontId="3" type="noConversion"/>
  <pageMargins left="1.05" right="1.05" top="0.5" bottom="0.25" header="0" footer="0"/>
  <pageSetup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view="pageLayout" topLeftCell="A4" zoomScale="205" zoomScaleNormal="100" zoomScaleSheetLayoutView="100" zoomScalePageLayoutView="205" workbookViewId="0">
      <selection activeCell="I13" sqref="I13"/>
    </sheetView>
  </sheetViews>
  <sheetFormatPr defaultRowHeight="8.25" x14ac:dyDescent="0.15"/>
  <cols>
    <col min="1" max="1" width="14.140625" style="367" customWidth="1"/>
    <col min="2" max="2" width="13.140625" style="367" customWidth="1"/>
    <col min="3" max="3" width="11.85546875" style="367" customWidth="1"/>
    <col min="4" max="4" width="2.5703125" style="367" hidden="1" customWidth="1"/>
    <col min="5" max="5" width="0.7109375" style="367" hidden="1" customWidth="1"/>
    <col min="6" max="6" width="5.85546875" style="367" hidden="1" customWidth="1"/>
    <col min="7" max="8" width="11.42578125" style="367" hidden="1" customWidth="1"/>
    <col min="9" max="16384" width="9.140625" style="367"/>
  </cols>
  <sheetData>
    <row r="1" spans="1:8" ht="10.5" customHeight="1" x14ac:dyDescent="0.15">
      <c r="A1" s="372" t="s">
        <v>311</v>
      </c>
    </row>
    <row r="2" spans="1:8" ht="21.75" customHeight="1" x14ac:dyDescent="0.15">
      <c r="A2" s="432" t="s">
        <v>450</v>
      </c>
      <c r="B2" s="432"/>
      <c r="C2" s="432"/>
      <c r="D2" s="432"/>
      <c r="E2" s="432"/>
      <c r="F2" s="432"/>
      <c r="G2" s="432"/>
      <c r="H2" s="432"/>
    </row>
    <row r="3" spans="1:8" ht="36" customHeight="1" x14ac:dyDescent="0.15">
      <c r="A3" s="445" t="s">
        <v>451</v>
      </c>
      <c r="B3" s="445"/>
      <c r="C3" s="445"/>
      <c r="D3" s="445"/>
      <c r="E3" s="445"/>
      <c r="F3" s="445"/>
      <c r="G3" s="445"/>
      <c r="H3" s="445"/>
    </row>
    <row r="4" spans="1:8" ht="7.5" customHeight="1" x14ac:dyDescent="0.15">
      <c r="A4" s="499"/>
      <c r="B4" s="499"/>
      <c r="C4" s="499"/>
      <c r="D4" s="499"/>
      <c r="E4" s="499"/>
      <c r="F4" s="499"/>
      <c r="G4" s="499"/>
      <c r="H4" s="499"/>
    </row>
    <row r="5" spans="1:8" ht="18" customHeight="1" x14ac:dyDescent="0.15">
      <c r="A5" s="447" t="s">
        <v>416</v>
      </c>
      <c r="B5" s="448"/>
      <c r="C5" s="448"/>
      <c r="D5" s="448"/>
      <c r="E5" s="366"/>
    </row>
    <row r="6" spans="1:8" ht="18.75" customHeight="1" x14ac:dyDescent="0.15">
      <c r="B6" s="381" t="s">
        <v>452</v>
      </c>
      <c r="C6" s="381" t="s">
        <v>443</v>
      </c>
      <c r="D6" s="39"/>
      <c r="E6" s="39"/>
    </row>
    <row r="7" spans="1:8" ht="9.1999999999999993" customHeight="1" x14ac:dyDescent="0.15">
      <c r="A7" s="20" t="s">
        <v>21</v>
      </c>
      <c r="B7" s="296">
        <v>3002449</v>
      </c>
      <c r="C7" s="368">
        <v>21.967084298334534</v>
      </c>
      <c r="D7" s="344"/>
      <c r="E7" s="155"/>
    </row>
    <row r="8" spans="1:8" ht="9.1999999999999993" customHeight="1" x14ac:dyDescent="0.15">
      <c r="A8" s="20" t="s">
        <v>68</v>
      </c>
      <c r="B8" s="296">
        <v>7260788</v>
      </c>
      <c r="C8" s="368">
        <v>9.0052230826692696</v>
      </c>
      <c r="D8" s="344"/>
      <c r="E8" s="155"/>
    </row>
    <row r="9" spans="1:8" ht="9.1999999999999993" customHeight="1" x14ac:dyDescent="0.15">
      <c r="A9" s="20" t="s">
        <v>69</v>
      </c>
      <c r="B9" s="296">
        <v>3810500</v>
      </c>
      <c r="C9" s="368">
        <v>27.984116214168047</v>
      </c>
      <c r="D9" s="344"/>
      <c r="E9" s="155"/>
    </row>
    <row r="10" spans="1:8" ht="9.1999999999999993" customHeight="1" x14ac:dyDescent="0.15">
      <c r="A10" s="20" t="s">
        <v>70</v>
      </c>
      <c r="B10" s="296">
        <v>333442</v>
      </c>
      <c r="C10" s="368">
        <v>7.2321288171840106</v>
      </c>
      <c r="D10" s="344"/>
      <c r="E10" s="155"/>
    </row>
    <row r="11" spans="1:8" ht="9.1999999999999993" customHeight="1" thickBot="1" x14ac:dyDescent="0.2">
      <c r="A11" s="34" t="s">
        <v>71</v>
      </c>
      <c r="B11" s="296">
        <v>523753</v>
      </c>
      <c r="C11" s="369">
        <v>21.222429233987135</v>
      </c>
      <c r="D11" s="346"/>
      <c r="E11" s="157"/>
    </row>
    <row r="12" spans="1:8" ht="9.1999999999999993" customHeight="1" x14ac:dyDescent="0.15">
      <c r="A12" s="122" t="s">
        <v>0</v>
      </c>
      <c r="B12" s="299">
        <v>14930932</v>
      </c>
      <c r="C12" s="370">
        <v>12.984354568500869</v>
      </c>
      <c r="D12" s="347"/>
      <c r="E12" s="158"/>
    </row>
    <row r="13" spans="1:8" ht="87" customHeight="1" x14ac:dyDescent="0.15">
      <c r="A13" s="503" t="s">
        <v>470</v>
      </c>
      <c r="B13" s="503"/>
      <c r="C13" s="503"/>
      <c r="D13" s="503"/>
      <c r="E13" s="503"/>
      <c r="F13" s="503"/>
      <c r="G13" s="503"/>
      <c r="H13" s="503"/>
    </row>
    <row r="14" spans="1:8" ht="19.5" customHeight="1" x14ac:dyDescent="0.15">
      <c r="A14" s="503" t="s">
        <v>341</v>
      </c>
      <c r="B14" s="504"/>
      <c r="C14" s="504"/>
      <c r="D14" s="504"/>
      <c r="E14" s="504"/>
      <c r="F14" s="504"/>
      <c r="G14" s="504"/>
      <c r="H14" s="504"/>
    </row>
    <row r="15" spans="1:8" ht="18" customHeight="1" x14ac:dyDescent="0.15">
      <c r="A15" s="523" t="s">
        <v>250</v>
      </c>
      <c r="B15" s="523"/>
      <c r="C15" s="523"/>
      <c r="D15" s="523"/>
      <c r="E15" s="523"/>
      <c r="F15" s="523"/>
      <c r="G15" s="523"/>
      <c r="H15" s="523"/>
    </row>
    <row r="16" spans="1:8" ht="12.75" customHeight="1" x14ac:dyDescent="0.15"/>
    <row r="18" ht="13.5" customHeight="1" x14ac:dyDescent="0.15"/>
    <row r="24" ht="12.75" customHeight="1" x14ac:dyDescent="0.15"/>
    <row r="26" ht="13.5" customHeight="1" x14ac:dyDescent="0.15"/>
    <row r="28" ht="36" customHeight="1" x14ac:dyDescent="0.15"/>
    <row r="36" ht="12.75" customHeight="1" x14ac:dyDescent="0.15"/>
    <row r="38" ht="13.5" customHeight="1" x14ac:dyDescent="0.15"/>
    <row r="45" ht="12.75" customHeight="1" x14ac:dyDescent="0.15"/>
    <row r="47" ht="13.5" customHeight="1" x14ac:dyDescent="0.15"/>
    <row r="49" ht="36" customHeight="1" x14ac:dyDescent="0.15"/>
  </sheetData>
  <mergeCells count="7">
    <mergeCell ref="A15:H15"/>
    <mergeCell ref="A2:H2"/>
    <mergeCell ref="A3:H3"/>
    <mergeCell ref="A4:H4"/>
    <mergeCell ref="A5:D5"/>
    <mergeCell ref="A13:H13"/>
    <mergeCell ref="A14:H14"/>
  </mergeCells>
  <pageMargins left="1.05" right="3.6979166666666665" top="0.5" bottom="0.25" header="0" footer="0"/>
  <pageSetup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showGridLines="0" view="pageLayout" topLeftCell="A4" zoomScale="190" zoomScaleNormal="100" zoomScaleSheetLayoutView="100" zoomScalePageLayoutView="190" workbookViewId="0">
      <selection activeCell="C15" sqref="C15"/>
    </sheetView>
  </sheetViews>
  <sheetFormatPr defaultRowHeight="8.25" x14ac:dyDescent="0.15"/>
  <cols>
    <col min="1" max="1" width="14.140625" style="145" customWidth="1"/>
    <col min="2" max="5" width="10.140625" style="145" customWidth="1"/>
    <col min="6" max="6" width="12.7109375" style="145" customWidth="1"/>
    <col min="7" max="16384" width="9.140625" style="145"/>
  </cols>
  <sheetData>
    <row r="1" spans="1:6" ht="10.5" customHeight="1" x14ac:dyDescent="0.15">
      <c r="A1" s="372" t="s">
        <v>312</v>
      </c>
    </row>
    <row r="2" spans="1:6" ht="12.75" customHeight="1" x14ac:dyDescent="0.15">
      <c r="A2" s="432" t="s">
        <v>338</v>
      </c>
      <c r="B2" s="432"/>
      <c r="C2" s="432"/>
      <c r="D2" s="432"/>
      <c r="E2" s="432"/>
    </row>
    <row r="3" spans="1:6" ht="36" customHeight="1" x14ac:dyDescent="0.15">
      <c r="A3" s="445" t="s">
        <v>419</v>
      </c>
      <c r="B3" s="445"/>
      <c r="C3" s="445"/>
      <c r="D3" s="445"/>
      <c r="E3" s="445"/>
    </row>
    <row r="4" spans="1:6" ht="7.5" customHeight="1" x14ac:dyDescent="0.15">
      <c r="A4" s="499"/>
      <c r="B4" s="499"/>
      <c r="C4" s="499"/>
      <c r="D4" s="499"/>
      <c r="E4" s="499"/>
    </row>
    <row r="5" spans="1:6" ht="18" customHeight="1" x14ac:dyDescent="0.15">
      <c r="A5" s="447" t="s">
        <v>420</v>
      </c>
      <c r="B5" s="448"/>
      <c r="C5" s="448"/>
      <c r="D5" s="448"/>
      <c r="E5" s="448"/>
    </row>
    <row r="6" spans="1:6" ht="9.1999999999999993" customHeight="1" x14ac:dyDescent="0.15">
      <c r="A6" s="150"/>
      <c r="B6" s="506" t="s">
        <v>308</v>
      </c>
      <c r="C6" s="506"/>
      <c r="D6" s="506"/>
      <c r="E6" s="506"/>
    </row>
    <row r="7" spans="1:6" ht="9.1999999999999993" customHeight="1" x14ac:dyDescent="0.15">
      <c r="B7" s="39" t="s">
        <v>190</v>
      </c>
      <c r="C7" s="39" t="s">
        <v>121</v>
      </c>
      <c r="D7" s="39" t="s">
        <v>122</v>
      </c>
      <c r="E7" s="39" t="s">
        <v>0</v>
      </c>
    </row>
    <row r="8" spans="1:6" ht="9.1999999999999993" customHeight="1" x14ac:dyDescent="0.15">
      <c r="A8" s="20" t="s">
        <v>21</v>
      </c>
      <c r="B8" s="333">
        <v>2232196</v>
      </c>
      <c r="C8" s="333">
        <v>13175780</v>
      </c>
      <c r="D8" s="333">
        <v>163614</v>
      </c>
      <c r="E8" s="333">
        <v>15571590</v>
      </c>
    </row>
    <row r="9" spans="1:6" ht="9.1999999999999993" customHeight="1" x14ac:dyDescent="0.15">
      <c r="A9" s="104" t="s">
        <v>84</v>
      </c>
      <c r="B9" s="258">
        <v>1662176</v>
      </c>
      <c r="C9" s="258">
        <v>4379345</v>
      </c>
      <c r="D9" s="258">
        <v>15386</v>
      </c>
      <c r="E9" s="258">
        <v>6056907</v>
      </c>
      <c r="F9" s="27"/>
    </row>
    <row r="10" spans="1:6" ht="9.1999999999999993" customHeight="1" x14ac:dyDescent="0.15">
      <c r="A10" s="104" t="s">
        <v>85</v>
      </c>
      <c r="B10" s="258">
        <v>570020</v>
      </c>
      <c r="C10" s="258">
        <v>8796435</v>
      </c>
      <c r="D10" s="258">
        <v>148228</v>
      </c>
      <c r="E10" s="258">
        <v>9514683</v>
      </c>
      <c r="F10" s="27"/>
    </row>
    <row r="11" spans="1:6" ht="9.1999999999999993" customHeight="1" x14ac:dyDescent="0.15">
      <c r="A11" s="20" t="s">
        <v>68</v>
      </c>
      <c r="B11" s="333">
        <v>2120145</v>
      </c>
      <c r="C11" s="333">
        <v>19066142</v>
      </c>
      <c r="D11" s="333">
        <v>109134</v>
      </c>
      <c r="E11" s="333">
        <v>21295421</v>
      </c>
      <c r="F11" s="27"/>
    </row>
    <row r="12" spans="1:6" ht="9.1999999999999993" customHeight="1" x14ac:dyDescent="0.15">
      <c r="A12" s="20" t="s">
        <v>69</v>
      </c>
      <c r="B12" s="333">
        <v>645558</v>
      </c>
      <c r="C12" s="333">
        <v>6408316</v>
      </c>
      <c r="D12" s="333">
        <v>48186</v>
      </c>
      <c r="E12" s="333">
        <v>7102060</v>
      </c>
      <c r="F12" s="27"/>
    </row>
    <row r="13" spans="1:6" ht="9.1999999999999993" customHeight="1" x14ac:dyDescent="0.15">
      <c r="A13" s="20" t="s">
        <v>70</v>
      </c>
      <c r="B13" s="333">
        <v>242209</v>
      </c>
      <c r="C13" s="333">
        <v>1982311</v>
      </c>
      <c r="D13" s="333">
        <v>66767</v>
      </c>
      <c r="E13" s="333">
        <v>2291287</v>
      </c>
      <c r="F13" s="27"/>
    </row>
    <row r="14" spans="1:6" ht="9.1999999999999993" customHeight="1" thickBot="1" x14ac:dyDescent="0.2">
      <c r="A14" s="34" t="s">
        <v>71</v>
      </c>
      <c r="B14" s="308">
        <v>299852</v>
      </c>
      <c r="C14" s="308">
        <v>1331643</v>
      </c>
      <c r="D14" s="308">
        <v>11338</v>
      </c>
      <c r="E14" s="308">
        <v>1642833</v>
      </c>
      <c r="F14" s="27"/>
    </row>
    <row r="15" spans="1:6" ht="9.1999999999999993" customHeight="1" x14ac:dyDescent="0.15">
      <c r="A15" s="122" t="s">
        <v>0</v>
      </c>
      <c r="B15" s="187">
        <v>5539960</v>
      </c>
      <c r="C15" s="187">
        <v>41964192</v>
      </c>
      <c r="D15" s="187">
        <v>399039</v>
      </c>
      <c r="E15" s="187">
        <v>47903191</v>
      </c>
    </row>
    <row r="16" spans="1:6" ht="9.1999999999999993" customHeight="1" x14ac:dyDescent="0.15">
      <c r="A16" s="144"/>
      <c r="B16" s="55"/>
      <c r="C16" s="49"/>
      <c r="D16" s="49"/>
      <c r="E16" s="49"/>
    </row>
    <row r="17" spans="1:6" ht="9.1999999999999993" customHeight="1" x14ac:dyDescent="0.15">
      <c r="A17" s="144"/>
      <c r="B17" s="506" t="s">
        <v>309</v>
      </c>
      <c r="C17" s="506"/>
      <c r="D17" s="506"/>
      <c r="E17" s="506"/>
    </row>
    <row r="18" spans="1:6" ht="9.1999999999999993" customHeight="1" x14ac:dyDescent="0.15">
      <c r="A18" s="121"/>
      <c r="B18" s="39" t="s">
        <v>190</v>
      </c>
      <c r="C18" s="39" t="s">
        <v>121</v>
      </c>
      <c r="D18" s="39" t="s">
        <v>122</v>
      </c>
      <c r="E18" s="39" t="s">
        <v>0</v>
      </c>
    </row>
    <row r="19" spans="1:6" ht="9.1999999999999993" customHeight="1" x14ac:dyDescent="0.15">
      <c r="A19" s="123" t="s">
        <v>21</v>
      </c>
      <c r="B19" s="288">
        <v>12.838863462336283</v>
      </c>
      <c r="C19" s="288">
        <v>41.694898058607436</v>
      </c>
      <c r="D19" s="288">
        <v>5.5642428006015399</v>
      </c>
      <c r="E19" s="288">
        <v>29.987371925881252</v>
      </c>
      <c r="F19" s="56"/>
    </row>
    <row r="20" spans="1:6" ht="9.1999999999999993" customHeight="1" x14ac:dyDescent="0.15">
      <c r="A20" s="67" t="s">
        <v>84</v>
      </c>
      <c r="B20" s="289">
        <v>10.312915447204611</v>
      </c>
      <c r="C20" s="289">
        <v>27.922399823769279</v>
      </c>
      <c r="D20" s="289">
        <v>1.1503964254418102</v>
      </c>
      <c r="E20" s="289">
        <v>18.277355846118777</v>
      </c>
    </row>
    <row r="21" spans="1:6" ht="9.1999999999999993" customHeight="1" x14ac:dyDescent="0.15">
      <c r="A21" s="67" t="s">
        <v>85</v>
      </c>
      <c r="B21" s="289">
        <v>44.925135282963254</v>
      </c>
      <c r="C21" s="289">
        <v>55.266222246683249</v>
      </c>
      <c r="D21" s="289">
        <v>9.2469005029313749</v>
      </c>
      <c r="E21" s="289">
        <v>50.641532230164508</v>
      </c>
    </row>
    <row r="22" spans="1:6" ht="9.1999999999999993" customHeight="1" x14ac:dyDescent="0.15">
      <c r="A22" s="123" t="s">
        <v>68</v>
      </c>
      <c r="B22" s="288">
        <v>5.410797968700777</v>
      </c>
      <c r="C22" s="288">
        <v>15.250531223014466</v>
      </c>
      <c r="D22" s="288">
        <v>0.33175921942497744</v>
      </c>
      <c r="E22" s="288">
        <v>10.804447212308082</v>
      </c>
    </row>
    <row r="23" spans="1:6" ht="9.1999999999999993" customHeight="1" x14ac:dyDescent="0.15">
      <c r="A23" s="123" t="s">
        <v>69</v>
      </c>
      <c r="B23" s="288">
        <v>6.3281059999268727</v>
      </c>
      <c r="C23" s="288">
        <v>26.17371456251556</v>
      </c>
      <c r="D23" s="288">
        <v>1.369786688968649</v>
      </c>
      <c r="E23" s="288">
        <v>18.590320131926813</v>
      </c>
    </row>
    <row r="24" spans="1:6" ht="9.1999999999999993" customHeight="1" x14ac:dyDescent="0.15">
      <c r="A24" s="123" t="s">
        <v>70</v>
      </c>
      <c r="B24" s="288">
        <v>7.6433508947153337</v>
      </c>
      <c r="C24" s="288">
        <v>19.421766954590176</v>
      </c>
      <c r="D24" s="288">
        <v>4.5026314298739445</v>
      </c>
      <c r="E24" s="288">
        <v>15.420845146255898</v>
      </c>
    </row>
    <row r="25" spans="1:6" ht="9.1999999999999993" customHeight="1" thickBot="1" x14ac:dyDescent="0.2">
      <c r="A25" s="144" t="s">
        <v>71</v>
      </c>
      <c r="B25" s="290">
        <v>7.6678018909949381</v>
      </c>
      <c r="C25" s="290">
        <v>26.406561053087252</v>
      </c>
      <c r="D25" s="290">
        <v>2.056444299343418</v>
      </c>
      <c r="E25" s="290">
        <v>17.284385878473259</v>
      </c>
    </row>
    <row r="26" spans="1:6" ht="9.1999999999999993" customHeight="1" x14ac:dyDescent="0.15">
      <c r="A26" s="122" t="s">
        <v>91</v>
      </c>
      <c r="B26" s="291">
        <v>7.501567859313985</v>
      </c>
      <c r="C26" s="291">
        <v>21.371781802989904</v>
      </c>
      <c r="D26" s="291">
        <v>0.96414280521608753</v>
      </c>
      <c r="E26" s="291">
        <v>15.373694912800353</v>
      </c>
    </row>
    <row r="27" spans="1:6" ht="21.75" customHeight="1" x14ac:dyDescent="0.15">
      <c r="A27" s="503" t="s">
        <v>280</v>
      </c>
      <c r="B27" s="504"/>
      <c r="C27" s="504"/>
      <c r="D27" s="504"/>
      <c r="E27" s="504"/>
    </row>
    <row r="28" spans="1:6" ht="10.5" customHeight="1" x14ac:dyDescent="0.15">
      <c r="A28" s="496" t="s">
        <v>341</v>
      </c>
      <c r="B28" s="497"/>
      <c r="C28" s="497"/>
      <c r="D28" s="497"/>
      <c r="E28" s="497"/>
    </row>
    <row r="29" spans="1:6" ht="18" customHeight="1" x14ac:dyDescent="0.15">
      <c r="A29" s="498" t="s">
        <v>250</v>
      </c>
      <c r="B29" s="498"/>
      <c r="C29" s="498"/>
      <c r="D29" s="498"/>
      <c r="E29" s="498"/>
    </row>
    <row r="30" spans="1:6" ht="12.75" customHeight="1" x14ac:dyDescent="0.15"/>
    <row r="32" spans="1:6" ht="13.5" customHeight="1" x14ac:dyDescent="0.15"/>
    <row r="38" ht="12.75" customHeight="1" x14ac:dyDescent="0.15"/>
    <row r="40" ht="13.5" customHeight="1" x14ac:dyDescent="0.15"/>
    <row r="42" ht="36" customHeight="1" x14ac:dyDescent="0.15"/>
    <row r="50" ht="12.75" customHeight="1" x14ac:dyDescent="0.15"/>
    <row r="52" ht="13.5" customHeight="1" x14ac:dyDescent="0.15"/>
    <row r="59" ht="12.75" customHeight="1" x14ac:dyDescent="0.15"/>
    <row r="61" ht="13.5" customHeight="1" x14ac:dyDescent="0.15"/>
    <row r="63" ht="36" customHeight="1" x14ac:dyDescent="0.15"/>
  </sheetData>
  <mergeCells count="9">
    <mergeCell ref="A27:E27"/>
    <mergeCell ref="A28:E28"/>
    <mergeCell ref="A29:E29"/>
    <mergeCell ref="A2:E2"/>
    <mergeCell ref="A3:E3"/>
    <mergeCell ref="A4:E4"/>
    <mergeCell ref="A5:E5"/>
    <mergeCell ref="B6:E6"/>
    <mergeCell ref="B17:E17"/>
  </mergeCells>
  <pageMargins left="1.05" right="1.05" top="0.5" bottom="0.25" header="0" footer="0"/>
  <pageSetup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view="pageLayout" topLeftCell="A7" zoomScale="175" zoomScaleNormal="100" zoomScaleSheetLayoutView="100" zoomScalePageLayoutView="175" workbookViewId="0">
      <selection activeCell="A26" sqref="A26:H26"/>
    </sheetView>
  </sheetViews>
  <sheetFormatPr defaultRowHeight="8.25" x14ac:dyDescent="0.15"/>
  <cols>
    <col min="1" max="1" width="15.5703125" style="367" customWidth="1"/>
    <col min="2" max="5" width="9.7109375" style="367" customWidth="1"/>
    <col min="6" max="8" width="11.42578125" style="367" hidden="1" customWidth="1"/>
    <col min="9" max="9" width="9.140625" style="367" hidden="1" customWidth="1"/>
    <col min="10" max="16384" width="9.140625" style="367"/>
  </cols>
  <sheetData>
    <row r="1" spans="1:8" ht="10.5" customHeight="1" x14ac:dyDescent="0.15">
      <c r="A1" s="372" t="s">
        <v>439</v>
      </c>
    </row>
    <row r="2" spans="1:8" ht="12.75" customHeight="1" x14ac:dyDescent="0.15">
      <c r="A2" s="432" t="s">
        <v>338</v>
      </c>
      <c r="B2" s="432"/>
      <c r="C2" s="432"/>
      <c r="D2" s="432"/>
      <c r="E2" s="432"/>
      <c r="F2" s="432"/>
      <c r="G2" s="432"/>
      <c r="H2" s="432"/>
    </row>
    <row r="3" spans="1:8" ht="18" customHeight="1" x14ac:dyDescent="0.15">
      <c r="A3" s="445" t="s">
        <v>448</v>
      </c>
      <c r="B3" s="445"/>
      <c r="C3" s="445"/>
      <c r="D3" s="445"/>
      <c r="E3" s="445"/>
      <c r="F3" s="445"/>
      <c r="G3" s="445"/>
      <c r="H3" s="445"/>
    </row>
    <row r="4" spans="1:8" ht="7.5" customHeight="1" x14ac:dyDescent="0.15">
      <c r="A4" s="499"/>
      <c r="B4" s="499"/>
      <c r="C4" s="499"/>
      <c r="D4" s="499"/>
      <c r="E4" s="499"/>
      <c r="F4" s="499"/>
      <c r="G4" s="499"/>
      <c r="H4" s="499"/>
    </row>
    <row r="5" spans="1:8" ht="18" customHeight="1" x14ac:dyDescent="0.15">
      <c r="A5" s="447" t="s">
        <v>420</v>
      </c>
      <c r="B5" s="448"/>
      <c r="C5" s="448"/>
      <c r="D5" s="448"/>
      <c r="E5" s="366"/>
    </row>
    <row r="6" spans="1:8" s="371" customFormat="1" ht="18.75" customHeight="1" x14ac:dyDescent="0.15">
      <c r="B6" s="381" t="s">
        <v>444</v>
      </c>
      <c r="C6" s="381" t="s">
        <v>445</v>
      </c>
      <c r="D6" s="382" t="s">
        <v>446</v>
      </c>
      <c r="E6" s="382" t="s">
        <v>447</v>
      </c>
    </row>
    <row r="7" spans="1:8" s="371" customFormat="1" x14ac:dyDescent="0.15">
      <c r="A7" s="20" t="s">
        <v>21</v>
      </c>
      <c r="B7" s="333">
        <v>19365357</v>
      </c>
      <c r="C7" s="333">
        <v>14935253</v>
      </c>
      <c r="D7" s="333">
        <v>2054958</v>
      </c>
      <c r="E7" s="333">
        <v>15571590</v>
      </c>
    </row>
    <row r="8" spans="1:8" s="371" customFormat="1" x14ac:dyDescent="0.15">
      <c r="A8" s="104" t="s">
        <v>84</v>
      </c>
      <c r="B8" s="258">
        <v>13828214</v>
      </c>
      <c r="C8" s="258">
        <v>11704161</v>
      </c>
      <c r="D8" s="258">
        <v>1549576</v>
      </c>
      <c r="E8" s="258">
        <v>6056907</v>
      </c>
    </row>
    <row r="9" spans="1:8" s="371" customFormat="1" x14ac:dyDescent="0.15">
      <c r="A9" s="104" t="s">
        <v>85</v>
      </c>
      <c r="B9" s="258">
        <v>5537143</v>
      </c>
      <c r="C9" s="258">
        <v>3231092</v>
      </c>
      <c r="D9" s="258">
        <v>505382</v>
      </c>
      <c r="E9" s="258">
        <v>9514683</v>
      </c>
    </row>
    <row r="10" spans="1:8" s="371" customFormat="1" x14ac:dyDescent="0.15">
      <c r="A10" s="20" t="s">
        <v>68</v>
      </c>
      <c r="B10" s="333">
        <v>118668245</v>
      </c>
      <c r="C10" s="333">
        <v>29931128</v>
      </c>
      <c r="D10" s="333">
        <v>27203869</v>
      </c>
      <c r="E10" s="333">
        <v>21295421</v>
      </c>
    </row>
    <row r="11" spans="1:8" s="371" customFormat="1" x14ac:dyDescent="0.15">
      <c r="A11" s="20" t="s">
        <v>69</v>
      </c>
      <c r="B11" s="333">
        <v>15926841</v>
      </c>
      <c r="C11" s="333">
        <v>12202086</v>
      </c>
      <c r="D11" s="333">
        <v>2972013</v>
      </c>
      <c r="E11" s="333">
        <v>7102060</v>
      </c>
    </row>
    <row r="12" spans="1:8" s="371" customFormat="1" x14ac:dyDescent="0.15">
      <c r="A12" s="20" t="s">
        <v>70</v>
      </c>
      <c r="B12" s="333">
        <v>9462353</v>
      </c>
      <c r="C12" s="333">
        <v>2338866</v>
      </c>
      <c r="D12" s="333">
        <v>765869</v>
      </c>
      <c r="E12" s="333">
        <v>2291287</v>
      </c>
    </row>
    <row r="13" spans="1:8" s="371" customFormat="1" ht="9" thickBot="1" x14ac:dyDescent="0.2">
      <c r="A13" s="34" t="s">
        <v>71</v>
      </c>
      <c r="B13" s="333">
        <v>4660886</v>
      </c>
      <c r="C13" s="308">
        <v>2566689</v>
      </c>
      <c r="D13" s="308">
        <v>634315</v>
      </c>
      <c r="E13" s="308">
        <v>1642833</v>
      </c>
    </row>
    <row r="14" spans="1:8" s="371" customFormat="1" x14ac:dyDescent="0.15">
      <c r="A14" s="68" t="s">
        <v>0</v>
      </c>
      <c r="B14" s="386">
        <v>168083682</v>
      </c>
      <c r="C14" s="386">
        <v>61974022</v>
      </c>
      <c r="D14" s="386">
        <v>33631024</v>
      </c>
      <c r="E14" s="386">
        <v>47903191</v>
      </c>
    </row>
    <row r="15" spans="1:8" s="388" customFormat="1" ht="9" customHeight="1" x14ac:dyDescent="0.15">
      <c r="A15" s="387"/>
      <c r="B15" s="178"/>
      <c r="C15" s="178"/>
      <c r="D15" s="178"/>
      <c r="E15" s="178"/>
    </row>
    <row r="16" spans="1:8" s="388" customFormat="1" ht="9" customHeight="1" x14ac:dyDescent="0.15">
      <c r="A16" s="200" t="s">
        <v>335</v>
      </c>
      <c r="B16" s="178"/>
      <c r="C16" s="178"/>
      <c r="D16" s="178"/>
      <c r="E16" s="178"/>
    </row>
    <row r="17" spans="1:8" ht="18.75" customHeight="1" x14ac:dyDescent="0.15">
      <c r="B17" s="381" t="s">
        <v>444</v>
      </c>
      <c r="C17" s="381" t="s">
        <v>445</v>
      </c>
      <c r="D17" s="382" t="s">
        <v>446</v>
      </c>
      <c r="E17" s="382" t="s">
        <v>447</v>
      </c>
    </row>
    <row r="18" spans="1:8" ht="9.1999999999999993" customHeight="1" x14ac:dyDescent="0.15">
      <c r="A18" s="20" t="s">
        <v>21</v>
      </c>
      <c r="B18" s="288">
        <v>37.299999999999997</v>
      </c>
      <c r="C18" s="288">
        <v>28.8</v>
      </c>
      <c r="D18" s="288">
        <v>4</v>
      </c>
      <c r="E18" s="288">
        <v>30</v>
      </c>
      <c r="F18" s="367">
        <v>100</v>
      </c>
    </row>
    <row r="19" spans="1:8" s="371" customFormat="1" ht="9.1999999999999993" customHeight="1" x14ac:dyDescent="0.15">
      <c r="A19" s="104" t="s">
        <v>84</v>
      </c>
      <c r="B19" s="289">
        <v>41.7</v>
      </c>
      <c r="C19" s="289">
        <v>35.299999999999997</v>
      </c>
      <c r="D19" s="289">
        <v>4.7</v>
      </c>
      <c r="E19" s="289">
        <v>18.3</v>
      </c>
    </row>
    <row r="20" spans="1:8" s="371" customFormat="1" ht="9.1999999999999993" customHeight="1" x14ac:dyDescent="0.15">
      <c r="A20" s="104" t="s">
        <v>85</v>
      </c>
      <c r="B20" s="289">
        <v>29.5</v>
      </c>
      <c r="C20" s="289">
        <v>17.2</v>
      </c>
      <c r="D20" s="289">
        <v>2.7</v>
      </c>
      <c r="E20" s="289">
        <v>50.6</v>
      </c>
    </row>
    <row r="21" spans="1:8" ht="9.1999999999999993" customHeight="1" x14ac:dyDescent="0.15">
      <c r="A21" s="20" t="s">
        <v>68</v>
      </c>
      <c r="B21" s="288">
        <v>60.2</v>
      </c>
      <c r="C21" s="288">
        <v>15.2</v>
      </c>
      <c r="D21" s="288">
        <v>13.8</v>
      </c>
      <c r="E21" s="288">
        <v>10.8</v>
      </c>
    </row>
    <row r="22" spans="1:8" ht="9.1999999999999993" customHeight="1" x14ac:dyDescent="0.15">
      <c r="A22" s="20" t="s">
        <v>69</v>
      </c>
      <c r="B22" s="288">
        <v>41.7</v>
      </c>
      <c r="C22" s="288">
        <v>31.9</v>
      </c>
      <c r="D22" s="288">
        <v>7.8</v>
      </c>
      <c r="E22" s="288">
        <v>18.600000000000001</v>
      </c>
    </row>
    <row r="23" spans="1:8" ht="9.1999999999999993" customHeight="1" x14ac:dyDescent="0.15">
      <c r="A23" s="20" t="s">
        <v>70</v>
      </c>
      <c r="B23" s="288">
        <v>63.7</v>
      </c>
      <c r="C23" s="288">
        <v>15.7</v>
      </c>
      <c r="D23" s="288">
        <v>5.2</v>
      </c>
      <c r="E23" s="288">
        <v>15.4</v>
      </c>
    </row>
    <row r="24" spans="1:8" ht="9.1999999999999993" customHeight="1" thickBot="1" x14ac:dyDescent="0.2">
      <c r="A24" s="34" t="s">
        <v>71</v>
      </c>
      <c r="B24" s="290">
        <v>49</v>
      </c>
      <c r="C24" s="290">
        <v>27</v>
      </c>
      <c r="D24" s="290">
        <v>6.7</v>
      </c>
      <c r="E24" s="290">
        <v>17.3</v>
      </c>
    </row>
    <row r="25" spans="1:8" ht="9.1999999999999993" customHeight="1" x14ac:dyDescent="0.15">
      <c r="A25" s="122" t="s">
        <v>91</v>
      </c>
      <c r="B25" s="291">
        <v>53.9</v>
      </c>
      <c r="C25" s="291">
        <v>19.899999999999999</v>
      </c>
      <c r="D25" s="291">
        <v>10.8</v>
      </c>
      <c r="E25" s="291">
        <v>15.4</v>
      </c>
      <c r="F25" s="56">
        <f>SUM(B25:E25)</f>
        <v>100</v>
      </c>
    </row>
    <row r="26" spans="1:8" ht="59.25" customHeight="1" x14ac:dyDescent="0.15">
      <c r="A26" s="503" t="s">
        <v>469</v>
      </c>
      <c r="B26" s="503"/>
      <c r="C26" s="503"/>
      <c r="D26" s="503"/>
      <c r="E26" s="503"/>
      <c r="F26" s="503"/>
      <c r="G26" s="503"/>
      <c r="H26" s="503"/>
    </row>
    <row r="27" spans="1:8" ht="10.5" customHeight="1" x14ac:dyDescent="0.15">
      <c r="A27" s="503" t="s">
        <v>341</v>
      </c>
      <c r="B27" s="504"/>
      <c r="C27" s="504"/>
      <c r="D27" s="504"/>
      <c r="E27" s="504"/>
      <c r="F27" s="504"/>
      <c r="G27" s="504"/>
      <c r="H27" s="504"/>
    </row>
    <row r="28" spans="1:8" ht="18" customHeight="1" x14ac:dyDescent="0.15">
      <c r="A28" s="523" t="s">
        <v>250</v>
      </c>
      <c r="B28" s="523"/>
      <c r="C28" s="523"/>
      <c r="D28" s="523"/>
      <c r="E28" s="523"/>
      <c r="F28" s="523"/>
      <c r="G28" s="523"/>
      <c r="H28" s="523"/>
    </row>
    <row r="29" spans="1:8" ht="12.75" customHeight="1" x14ac:dyDescent="0.15"/>
    <row r="31" spans="1:8" ht="36" customHeight="1" x14ac:dyDescent="0.15"/>
  </sheetData>
  <mergeCells count="7">
    <mergeCell ref="A28:H28"/>
    <mergeCell ref="A2:H2"/>
    <mergeCell ref="A3:H3"/>
    <mergeCell ref="A4:H4"/>
    <mergeCell ref="A5:D5"/>
    <mergeCell ref="A26:H26"/>
    <mergeCell ref="A27:H27"/>
  </mergeCells>
  <pageMargins left="1.05" right="3.1380208333333335" top="0.5" bottom="0.25" header="0" footer="0"/>
  <pageSetup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view="pageLayout" zoomScale="160" zoomScaleNormal="100" zoomScaleSheetLayoutView="100" zoomScalePageLayoutView="160" workbookViewId="0">
      <selection activeCell="H27" sqref="H27"/>
    </sheetView>
  </sheetViews>
  <sheetFormatPr defaultRowHeight="8.25" x14ac:dyDescent="0.15"/>
  <cols>
    <col min="1" max="1" width="14.140625" style="148" customWidth="1"/>
    <col min="2" max="4" width="11.28515625" style="148" customWidth="1"/>
    <col min="5" max="5" width="0.7109375" style="201" customWidth="1"/>
    <col min="6" max="8" width="11.42578125" style="148" customWidth="1"/>
    <col min="9" max="16384" width="9.140625" style="148"/>
  </cols>
  <sheetData>
    <row r="1" spans="1:8" ht="10.5" customHeight="1" x14ac:dyDescent="0.15">
      <c r="A1" s="372" t="s">
        <v>442</v>
      </c>
    </row>
    <row r="2" spans="1:8" ht="12.75" customHeight="1" x14ac:dyDescent="0.15">
      <c r="A2" s="432" t="s">
        <v>338</v>
      </c>
      <c r="B2" s="432"/>
      <c r="C2" s="432"/>
      <c r="D2" s="432"/>
      <c r="E2" s="432"/>
      <c r="F2" s="432"/>
      <c r="G2" s="432"/>
      <c r="H2" s="432"/>
    </row>
    <row r="3" spans="1:8" ht="18" customHeight="1" x14ac:dyDescent="0.15">
      <c r="A3" s="445" t="s">
        <v>421</v>
      </c>
      <c r="B3" s="445"/>
      <c r="C3" s="445"/>
      <c r="D3" s="445"/>
      <c r="E3" s="445"/>
      <c r="F3" s="445"/>
      <c r="G3" s="445"/>
      <c r="H3" s="445"/>
    </row>
    <row r="4" spans="1:8" ht="7.5" customHeight="1" x14ac:dyDescent="0.15">
      <c r="A4" s="499"/>
      <c r="B4" s="499"/>
      <c r="C4" s="499"/>
      <c r="D4" s="499"/>
      <c r="E4" s="499"/>
      <c r="F4" s="499"/>
      <c r="G4" s="499"/>
      <c r="H4" s="499"/>
    </row>
    <row r="5" spans="1:8" ht="18" customHeight="1" x14ac:dyDescent="0.15">
      <c r="A5" s="447" t="s">
        <v>422</v>
      </c>
      <c r="B5" s="448"/>
      <c r="C5" s="448"/>
      <c r="D5" s="448"/>
      <c r="E5" s="199"/>
    </row>
    <row r="6" spans="1:8" ht="9" customHeight="1" x14ac:dyDescent="0.15">
      <c r="A6" s="150"/>
      <c r="B6" s="506">
        <v>2011</v>
      </c>
      <c r="C6" s="506"/>
      <c r="D6" s="506"/>
      <c r="E6" s="213"/>
      <c r="F6" s="506">
        <v>2000</v>
      </c>
      <c r="G6" s="506"/>
      <c r="H6" s="506"/>
    </row>
    <row r="7" spans="1:8" ht="18.75" customHeight="1" x14ac:dyDescent="0.15">
      <c r="B7" s="39" t="s">
        <v>123</v>
      </c>
      <c r="C7" s="39" t="s">
        <v>124</v>
      </c>
      <c r="D7" s="39" t="s">
        <v>310</v>
      </c>
      <c r="E7" s="39"/>
      <c r="F7" s="421" t="s">
        <v>123</v>
      </c>
      <c r="G7" s="421" t="s">
        <v>124</v>
      </c>
      <c r="H7" s="421" t="s">
        <v>310</v>
      </c>
    </row>
    <row r="8" spans="1:8" ht="9.1999999999999993" customHeight="1" x14ac:dyDescent="0.15">
      <c r="A8" s="20" t="s">
        <v>21</v>
      </c>
      <c r="B8" s="333">
        <v>6350943</v>
      </c>
      <c r="C8" s="333">
        <v>7317002</v>
      </c>
      <c r="D8" s="344">
        <v>46.465968366129658</v>
      </c>
      <c r="E8" s="155"/>
      <c r="F8" s="422">
        <v>4189883</v>
      </c>
      <c r="G8" s="422">
        <v>4986237</v>
      </c>
      <c r="H8" s="423">
        <v>45.660725999999997</v>
      </c>
    </row>
    <row r="9" spans="1:8" ht="9.1999999999999993" customHeight="1" x14ac:dyDescent="0.15">
      <c r="A9" s="104" t="s">
        <v>84</v>
      </c>
      <c r="B9" s="258">
        <v>3245939</v>
      </c>
      <c r="C9" s="258">
        <v>3361541</v>
      </c>
      <c r="D9" s="345">
        <v>49.125218691543523</v>
      </c>
      <c r="E9" s="156"/>
      <c r="F9" s="424">
        <v>2162679</v>
      </c>
      <c r="G9" s="424">
        <v>2184771</v>
      </c>
      <c r="H9" s="425">
        <v>49.745920022081911</v>
      </c>
    </row>
    <row r="10" spans="1:8" ht="9.1999999999999993" customHeight="1" x14ac:dyDescent="0.15">
      <c r="A10" s="104" t="s">
        <v>85</v>
      </c>
      <c r="B10" s="258">
        <v>3105004</v>
      </c>
      <c r="C10" s="258">
        <v>3955461</v>
      </c>
      <c r="D10" s="345">
        <v>43.977330105028493</v>
      </c>
      <c r="E10" s="156"/>
      <c r="F10" s="424">
        <v>2027204</v>
      </c>
      <c r="G10" s="424">
        <v>2801466</v>
      </c>
      <c r="H10" s="425">
        <v>41.982657750477877</v>
      </c>
    </row>
    <row r="11" spans="1:8" ht="9.1999999999999993" customHeight="1" x14ac:dyDescent="0.15">
      <c r="A11" s="20" t="s">
        <v>68</v>
      </c>
      <c r="B11" s="333">
        <v>58100912</v>
      </c>
      <c r="C11" s="333">
        <v>22527718</v>
      </c>
      <c r="D11" s="344">
        <v>72.059902295251703</v>
      </c>
      <c r="E11" s="155"/>
      <c r="F11" s="422">
        <v>57298871</v>
      </c>
      <c r="G11" s="422">
        <v>21789765</v>
      </c>
      <c r="H11" s="423">
        <v>72.448930589724668</v>
      </c>
    </row>
    <row r="12" spans="1:8" ht="9.1999999999999993" customHeight="1" x14ac:dyDescent="0.15">
      <c r="A12" s="20" t="s">
        <v>69</v>
      </c>
      <c r="B12" s="333">
        <v>5967134</v>
      </c>
      <c r="C12" s="333">
        <v>7649519</v>
      </c>
      <c r="D12" s="344">
        <v>43.822325500987652</v>
      </c>
      <c r="E12" s="155"/>
      <c r="F12" s="422">
        <v>5497588</v>
      </c>
      <c r="G12" s="422">
        <v>6300385</v>
      </c>
      <c r="H12" s="423">
        <v>46.597733356399445</v>
      </c>
    </row>
    <row r="13" spans="1:8" ht="9.1999999999999993" customHeight="1" x14ac:dyDescent="0.15">
      <c r="A13" s="20" t="s">
        <v>70</v>
      </c>
      <c r="B13" s="333">
        <v>2673249</v>
      </c>
      <c r="C13" s="333">
        <v>1937316</v>
      </c>
      <c r="D13" s="344">
        <v>57.980941598263989</v>
      </c>
      <c r="E13" s="155"/>
      <c r="F13" s="422">
        <v>1647392</v>
      </c>
      <c r="G13" s="422">
        <v>1445933</v>
      </c>
      <c r="H13" s="423">
        <v>53.256350367323193</v>
      </c>
    </row>
    <row r="14" spans="1:8" ht="9.1999999999999993" customHeight="1" thickBot="1" x14ac:dyDescent="0.2">
      <c r="A14" s="34" t="s">
        <v>71</v>
      </c>
      <c r="B14" s="308">
        <v>1284069</v>
      </c>
      <c r="C14" s="308">
        <v>1183853</v>
      </c>
      <c r="D14" s="346">
        <v>52.030372110625869</v>
      </c>
      <c r="E14" s="157"/>
      <c r="F14" s="426">
        <v>1184811</v>
      </c>
      <c r="G14" s="426">
        <v>1139236</v>
      </c>
      <c r="H14" s="427">
        <v>50.980509430317021</v>
      </c>
    </row>
    <row r="15" spans="1:8" ht="9.1999999999999993" customHeight="1" x14ac:dyDescent="0.15">
      <c r="A15" s="122" t="s">
        <v>0</v>
      </c>
      <c r="B15" s="187">
        <v>74376307</v>
      </c>
      <c r="C15" s="187">
        <v>40615408</v>
      </c>
      <c r="D15" s="347">
        <v>64.679709316449447</v>
      </c>
      <c r="E15" s="158"/>
      <c r="F15" s="428">
        <v>69818545</v>
      </c>
      <c r="G15" s="428">
        <v>35661556</v>
      </c>
      <c r="H15" s="429">
        <v>66.191200366787669</v>
      </c>
    </row>
    <row r="16" spans="1:8" ht="28.5" customHeight="1" x14ac:dyDescent="0.15">
      <c r="A16" s="503" t="s">
        <v>460</v>
      </c>
      <c r="B16" s="503"/>
      <c r="C16" s="503"/>
      <c r="D16" s="503"/>
      <c r="E16" s="503"/>
      <c r="F16" s="503"/>
      <c r="G16" s="503"/>
      <c r="H16" s="503"/>
    </row>
    <row r="17" spans="1:8" ht="10.5" customHeight="1" x14ac:dyDescent="0.15">
      <c r="A17" s="503" t="s">
        <v>472</v>
      </c>
      <c r="B17" s="504"/>
      <c r="C17" s="504"/>
      <c r="D17" s="504"/>
      <c r="E17" s="504"/>
      <c r="F17" s="504"/>
      <c r="G17" s="504"/>
      <c r="H17" s="504"/>
    </row>
    <row r="18" spans="1:8" ht="18" customHeight="1" x14ac:dyDescent="0.15">
      <c r="A18" s="523" t="s">
        <v>250</v>
      </c>
      <c r="B18" s="523"/>
      <c r="C18" s="523"/>
      <c r="D18" s="523"/>
      <c r="E18" s="523"/>
      <c r="F18" s="523"/>
      <c r="G18" s="523"/>
      <c r="H18" s="523"/>
    </row>
    <row r="19" spans="1:8" ht="12.75" customHeight="1" x14ac:dyDescent="0.15"/>
    <row r="24" spans="1:8" ht="12.75" customHeight="1" x14ac:dyDescent="0.15"/>
    <row r="26" spans="1:8" ht="13.5" customHeight="1" x14ac:dyDescent="0.15"/>
    <row r="28" spans="1:8" ht="36" customHeight="1" x14ac:dyDescent="0.15"/>
  </sheetData>
  <mergeCells count="9">
    <mergeCell ref="A2:H2"/>
    <mergeCell ref="F6:H6"/>
    <mergeCell ref="A16:H16"/>
    <mergeCell ref="A17:H17"/>
    <mergeCell ref="A18:H18"/>
    <mergeCell ref="A4:H4"/>
    <mergeCell ref="A3:H3"/>
    <mergeCell ref="A5:D5"/>
    <mergeCell ref="B6:D6"/>
  </mergeCells>
  <pageMargins left="1.05" right="1.05" top="0.5" bottom="0.25" header="0" footer="0"/>
  <pageSetup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view="pageLayout" zoomScale="150" zoomScaleNormal="100" zoomScaleSheetLayoutView="100" zoomScalePageLayoutView="150" workbookViewId="0">
      <selection activeCell="G6" sqref="G6"/>
    </sheetView>
  </sheetViews>
  <sheetFormatPr defaultRowHeight="8.25" x14ac:dyDescent="0.15"/>
  <cols>
    <col min="1" max="1" width="14.140625" style="148" customWidth="1"/>
    <col min="2" max="4" width="8.7109375" style="148" customWidth="1"/>
    <col min="5" max="5" width="12.7109375" style="148" customWidth="1"/>
    <col min="6" max="16384" width="9.140625" style="148"/>
  </cols>
  <sheetData>
    <row r="1" spans="1:5" ht="10.5" customHeight="1" x14ac:dyDescent="0.15">
      <c r="A1" s="372" t="s">
        <v>453</v>
      </c>
    </row>
    <row r="2" spans="1:5" ht="21.75" customHeight="1" x14ac:dyDescent="0.15">
      <c r="A2" s="432" t="s">
        <v>338</v>
      </c>
      <c r="B2" s="432"/>
      <c r="C2" s="432"/>
      <c r="D2" s="432"/>
    </row>
    <row r="3" spans="1:5" ht="39.75" customHeight="1" x14ac:dyDescent="0.15">
      <c r="A3" s="445" t="s">
        <v>423</v>
      </c>
      <c r="B3" s="445"/>
      <c r="C3" s="445"/>
      <c r="D3" s="445"/>
    </row>
    <row r="4" spans="1:5" ht="7.5" customHeight="1" x14ac:dyDescent="0.15">
      <c r="A4" s="499"/>
      <c r="B4" s="499"/>
      <c r="C4" s="499"/>
      <c r="D4" s="499"/>
    </row>
    <row r="5" spans="1:5" ht="18" customHeight="1" x14ac:dyDescent="0.15">
      <c r="A5" s="447" t="s">
        <v>424</v>
      </c>
      <c r="B5" s="448"/>
      <c r="C5" s="448"/>
      <c r="D5" s="448"/>
    </row>
    <row r="6" spans="1:5" ht="18.75" customHeight="1" x14ac:dyDescent="0.15">
      <c r="A6" s="159" t="s">
        <v>287</v>
      </c>
      <c r="B6" s="39" t="s">
        <v>164</v>
      </c>
      <c r="C6" s="39" t="s">
        <v>163</v>
      </c>
      <c r="D6" s="39" t="s">
        <v>162</v>
      </c>
    </row>
    <row r="7" spans="1:5" ht="9.1999999999999993" customHeight="1" x14ac:dyDescent="0.15">
      <c r="A7" s="104" t="s">
        <v>53</v>
      </c>
      <c r="B7" s="258">
        <v>3315655</v>
      </c>
      <c r="C7" s="258">
        <v>1979635</v>
      </c>
      <c r="D7" s="345">
        <v>59.705699175577678</v>
      </c>
    </row>
    <row r="8" spans="1:5" ht="9.1999999999999993" customHeight="1" x14ac:dyDescent="0.15">
      <c r="A8" s="104" t="s">
        <v>99</v>
      </c>
      <c r="B8" s="258">
        <v>2091002</v>
      </c>
      <c r="C8" s="258">
        <v>798355</v>
      </c>
      <c r="D8" s="345">
        <v>38.18049910999607</v>
      </c>
      <c r="E8" s="27"/>
    </row>
    <row r="9" spans="1:5" s="358" customFormat="1" ht="9.1999999999999993" customHeight="1" x14ac:dyDescent="0.15">
      <c r="A9" s="104" t="s">
        <v>426</v>
      </c>
      <c r="B9" s="258">
        <v>1205995</v>
      </c>
      <c r="C9" s="258">
        <v>266597</v>
      </c>
      <c r="D9" s="345">
        <v>22.105978880509454</v>
      </c>
      <c r="E9" s="27"/>
    </row>
    <row r="10" spans="1:5" ht="9.1999999999999993" customHeight="1" thickBot="1" x14ac:dyDescent="0.2">
      <c r="A10" s="104" t="s">
        <v>427</v>
      </c>
      <c r="B10" s="258">
        <v>447813</v>
      </c>
      <c r="C10" s="258">
        <v>60417</v>
      </c>
      <c r="D10" s="345">
        <v>13.491569025463754</v>
      </c>
      <c r="E10" s="27"/>
    </row>
    <row r="11" spans="1:5" ht="9.1999999999999993" customHeight="1" x14ac:dyDescent="0.15">
      <c r="A11" s="122" t="s">
        <v>91</v>
      </c>
      <c r="B11" s="187">
        <v>7060465</v>
      </c>
      <c r="C11" s="187">
        <v>3105004</v>
      </c>
      <c r="D11" s="347">
        <v>43.977330105028493</v>
      </c>
    </row>
    <row r="12" spans="1:5" s="373" customFormat="1" ht="24" customHeight="1" x14ac:dyDescent="0.15">
      <c r="A12" s="503" t="s">
        <v>465</v>
      </c>
      <c r="B12" s="504"/>
      <c r="C12" s="504"/>
      <c r="D12" s="504"/>
    </row>
    <row r="13" spans="1:5" ht="21.75" customHeight="1" x14ac:dyDescent="0.15">
      <c r="A13" s="503" t="s">
        <v>341</v>
      </c>
      <c r="B13" s="504"/>
      <c r="C13" s="504"/>
      <c r="D13" s="504"/>
    </row>
    <row r="14" spans="1:5" ht="18" customHeight="1" x14ac:dyDescent="0.15">
      <c r="A14" s="498" t="s">
        <v>250</v>
      </c>
      <c r="B14" s="498"/>
      <c r="C14" s="498"/>
      <c r="D14" s="498"/>
    </row>
    <row r="15" spans="1:5" ht="12.75" customHeight="1" x14ac:dyDescent="0.15">
      <c r="C15" s="228" t="s">
        <v>337</v>
      </c>
    </row>
    <row r="17" ht="13.5" customHeight="1" x14ac:dyDescent="0.15"/>
    <row r="23" ht="12.75" customHeight="1" x14ac:dyDescent="0.15"/>
    <row r="25" ht="13.5" customHeight="1" x14ac:dyDescent="0.15"/>
    <row r="27" ht="36" customHeight="1" x14ac:dyDescent="0.15"/>
    <row r="35" ht="12.75" customHeight="1" x14ac:dyDescent="0.15"/>
    <row r="37" ht="13.5" customHeight="1" x14ac:dyDescent="0.15"/>
    <row r="44" ht="12.75" customHeight="1" x14ac:dyDescent="0.15"/>
    <row r="46" ht="13.5" customHeight="1" x14ac:dyDescent="0.15"/>
    <row r="48" ht="36" customHeight="1" x14ac:dyDescent="0.15"/>
  </sheetData>
  <mergeCells count="7">
    <mergeCell ref="A13:D13"/>
    <mergeCell ref="A14:D14"/>
    <mergeCell ref="A2:D2"/>
    <mergeCell ref="A3:D3"/>
    <mergeCell ref="A4:D4"/>
    <mergeCell ref="A5:D5"/>
    <mergeCell ref="A12:D12"/>
  </mergeCells>
  <pageMargins left="1.05" right="1.05" top="0.5" bottom="0.25"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view="pageLayout" zoomScale="190" zoomScaleNormal="150" zoomScaleSheetLayoutView="100" zoomScalePageLayoutView="190" workbookViewId="0">
      <selection activeCell="A9" sqref="A9"/>
    </sheetView>
  </sheetViews>
  <sheetFormatPr defaultRowHeight="12.75" x14ac:dyDescent="0.2"/>
  <cols>
    <col min="1" max="1" width="13.7109375" customWidth="1"/>
    <col min="2" max="4" width="8" customWidth="1"/>
    <col min="5" max="5" width="9.28515625" customWidth="1"/>
    <col min="6" max="6" width="7.85546875" customWidth="1"/>
    <col min="8" max="8" width="10.42578125" bestFit="1" customWidth="1"/>
    <col min="9" max="10" width="9.28515625" bestFit="1" customWidth="1"/>
  </cols>
  <sheetData>
    <row r="1" spans="1:6" ht="10.5" customHeight="1" x14ac:dyDescent="0.2">
      <c r="A1" s="214" t="s">
        <v>254</v>
      </c>
      <c r="B1" s="13"/>
      <c r="C1" s="13"/>
      <c r="D1" s="13"/>
      <c r="E1" s="13"/>
      <c r="F1" s="13"/>
    </row>
    <row r="2" spans="1:6" ht="12.75" customHeight="1" x14ac:dyDescent="0.2">
      <c r="A2" s="432" t="s">
        <v>338</v>
      </c>
      <c r="B2" s="432"/>
      <c r="C2" s="432"/>
      <c r="D2" s="432"/>
      <c r="E2" s="432"/>
      <c r="F2" s="432"/>
    </row>
    <row r="3" spans="1:6" ht="36" customHeight="1" x14ac:dyDescent="0.2">
      <c r="A3" s="433" t="s">
        <v>433</v>
      </c>
      <c r="B3" s="433"/>
      <c r="C3" s="433"/>
      <c r="D3" s="433"/>
      <c r="E3" s="433"/>
      <c r="F3" s="433"/>
    </row>
    <row r="4" spans="1:6" ht="7.5" customHeight="1" x14ac:dyDescent="0.2">
      <c r="A4" s="15"/>
      <c r="B4" s="15"/>
      <c r="C4" s="15"/>
      <c r="D4" s="15"/>
      <c r="E4" s="15"/>
      <c r="F4" s="15"/>
    </row>
    <row r="5" spans="1:6" ht="18" customHeight="1" x14ac:dyDescent="0.2">
      <c r="A5" s="434" t="s">
        <v>354</v>
      </c>
      <c r="B5" s="435"/>
      <c r="C5" s="435"/>
      <c r="D5" s="435"/>
      <c r="E5" s="435"/>
      <c r="F5" s="435"/>
    </row>
    <row r="6" spans="1:6" ht="18.75" customHeight="1" x14ac:dyDescent="0.2">
      <c r="A6" s="18"/>
      <c r="B6" s="19" t="s">
        <v>343</v>
      </c>
      <c r="C6" s="19" t="s">
        <v>132</v>
      </c>
      <c r="D6" s="19" t="s">
        <v>348</v>
      </c>
      <c r="E6" s="19" t="s">
        <v>355</v>
      </c>
      <c r="F6" s="17" t="s">
        <v>61</v>
      </c>
    </row>
    <row r="7" spans="1:6" ht="9.1999999999999993" customHeight="1" x14ac:dyDescent="0.2">
      <c r="A7" s="102" t="s">
        <v>86</v>
      </c>
      <c r="B7" s="114">
        <v>33138858</v>
      </c>
      <c r="C7" s="114">
        <v>21072230</v>
      </c>
      <c r="D7" s="114">
        <v>12066628</v>
      </c>
      <c r="E7" s="111">
        <v>57.26317527855381</v>
      </c>
      <c r="F7" s="115">
        <v>72.157270504162071</v>
      </c>
    </row>
    <row r="8" spans="1:6" ht="9.1999999999999993" customHeight="1" thickBot="1" x14ac:dyDescent="0.25">
      <c r="A8" s="103" t="s">
        <v>87</v>
      </c>
      <c r="B8" s="116">
        <v>18788300</v>
      </c>
      <c r="C8" s="116">
        <v>14132250</v>
      </c>
      <c r="D8" s="116">
        <v>4656050</v>
      </c>
      <c r="E8" s="113">
        <v>32.94627536308797</v>
      </c>
      <c r="F8" s="115">
        <v>27.842729495837926</v>
      </c>
    </row>
    <row r="9" spans="1:6" ht="9.1999999999999993" customHeight="1" x14ac:dyDescent="0.2">
      <c r="A9" s="43" t="s">
        <v>0</v>
      </c>
      <c r="B9" s="44">
        <v>51927158</v>
      </c>
      <c r="C9" s="44">
        <v>35204480</v>
      </c>
      <c r="D9" s="44">
        <v>16722678</v>
      </c>
      <c r="E9" s="48">
        <v>47.50156230116167</v>
      </c>
      <c r="F9" s="46">
        <v>100</v>
      </c>
    </row>
    <row r="10" spans="1:6" ht="21.75" customHeight="1" x14ac:dyDescent="0.2">
      <c r="A10" s="436" t="s">
        <v>434</v>
      </c>
      <c r="B10" s="441"/>
      <c r="C10" s="441"/>
      <c r="D10" s="441"/>
      <c r="E10" s="441"/>
      <c r="F10" s="441"/>
    </row>
    <row r="11" spans="1:6" ht="18" customHeight="1" x14ac:dyDescent="0.2">
      <c r="A11" s="438" t="s">
        <v>250</v>
      </c>
      <c r="B11" s="438"/>
      <c r="C11" s="438"/>
      <c r="D11" s="438"/>
      <c r="E11" s="438"/>
      <c r="F11" s="438"/>
    </row>
  </sheetData>
  <mergeCells count="5">
    <mergeCell ref="A5:F5"/>
    <mergeCell ref="A10:F10"/>
    <mergeCell ref="A11:F11"/>
    <mergeCell ref="A2:F2"/>
    <mergeCell ref="A3:F3"/>
  </mergeCells>
  <phoneticPr fontId="3" type="noConversion"/>
  <pageMargins left="1.05" right="1.05" top="0.5" bottom="0.25" header="0" footer="0"/>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view="pageLayout" topLeftCell="A7" zoomScale="220" zoomScaleNormal="100" zoomScaleSheetLayoutView="100" zoomScalePageLayoutView="220" workbookViewId="0">
      <selection activeCell="B22" sqref="B22"/>
    </sheetView>
  </sheetViews>
  <sheetFormatPr defaultRowHeight="8.25" x14ac:dyDescent="0.15"/>
  <cols>
    <col min="1" max="1" width="19.5703125" style="26" customWidth="1"/>
    <col min="2" max="3" width="9.85546875" style="26" customWidth="1"/>
    <col min="4" max="16384" width="9.140625" style="26"/>
  </cols>
  <sheetData>
    <row r="1" spans="1:9" ht="10.5" customHeight="1" x14ac:dyDescent="0.15">
      <c r="A1" s="442" t="s">
        <v>258</v>
      </c>
      <c r="B1" s="442"/>
      <c r="C1" s="442"/>
    </row>
    <row r="2" spans="1:9" ht="21.75" customHeight="1" x14ac:dyDescent="0.15">
      <c r="A2" s="456" t="s">
        <v>338</v>
      </c>
      <c r="B2" s="456"/>
      <c r="C2" s="456"/>
      <c r="D2" s="32"/>
      <c r="E2" s="32"/>
      <c r="F2" s="32"/>
    </row>
    <row r="3" spans="1:9" ht="18" customHeight="1" x14ac:dyDescent="0.15">
      <c r="A3" s="433" t="s">
        <v>356</v>
      </c>
      <c r="B3" s="433"/>
      <c r="C3" s="433"/>
    </row>
    <row r="4" spans="1:9" ht="7.5" customHeight="1" x14ac:dyDescent="0.15">
      <c r="A4" s="52"/>
      <c r="B4" s="52"/>
      <c r="C4" s="52"/>
    </row>
    <row r="5" spans="1:9" ht="9" customHeight="1" x14ac:dyDescent="0.15">
      <c r="A5" s="434" t="s">
        <v>135</v>
      </c>
      <c r="B5" s="435"/>
      <c r="C5" s="435"/>
      <c r="D5" s="29"/>
    </row>
    <row r="6" spans="1:9" ht="18" customHeight="1" x14ac:dyDescent="0.15">
      <c r="A6" s="454" t="s">
        <v>357</v>
      </c>
      <c r="B6" s="455"/>
      <c r="C6" s="455"/>
      <c r="D6" s="29"/>
    </row>
    <row r="7" spans="1:9" ht="9.1999999999999993" customHeight="1" x14ac:dyDescent="0.15">
      <c r="A7" s="53"/>
      <c r="B7" s="51" t="s">
        <v>73</v>
      </c>
      <c r="C7" s="51" t="s">
        <v>128</v>
      </c>
      <c r="D7" s="29"/>
    </row>
    <row r="8" spans="1:9" ht="9.1999999999999993" customHeight="1" thickBot="1" x14ac:dyDescent="0.2">
      <c r="A8" s="253" t="s">
        <v>1</v>
      </c>
      <c r="B8" s="257">
        <v>33539187</v>
      </c>
      <c r="C8" s="265">
        <v>64.588913184888725</v>
      </c>
      <c r="D8" s="360"/>
      <c r="E8" s="360"/>
      <c r="F8" s="360"/>
      <c r="I8" s="28"/>
    </row>
    <row r="9" spans="1:9" ht="9.1999999999999993" customHeight="1" thickBot="1" x14ac:dyDescent="0.2">
      <c r="A9" s="269" t="s">
        <v>2</v>
      </c>
      <c r="B9" s="263">
        <v>4916250</v>
      </c>
      <c r="C9" s="266">
        <v>9.4675891948486761</v>
      </c>
      <c r="D9" s="360"/>
      <c r="E9" s="362"/>
      <c r="F9" s="360"/>
      <c r="I9" s="28"/>
    </row>
    <row r="10" spans="1:9" ht="9.1999999999999993" customHeight="1" thickBot="1" x14ac:dyDescent="0.2">
      <c r="A10" s="269" t="s">
        <v>9</v>
      </c>
      <c r="B10" s="263">
        <v>1952483</v>
      </c>
      <c r="C10" s="266">
        <v>3.7600420958913254</v>
      </c>
      <c r="D10" s="360"/>
      <c r="E10" s="362"/>
      <c r="F10" s="360"/>
      <c r="I10" s="28"/>
    </row>
    <row r="11" spans="1:9" ht="9.1999999999999993" customHeight="1" thickBot="1" x14ac:dyDescent="0.2">
      <c r="A11" s="269" t="s">
        <v>3</v>
      </c>
      <c r="B11" s="263">
        <v>1888772</v>
      </c>
      <c r="C11" s="266">
        <v>3.637349072714513</v>
      </c>
      <c r="D11" s="167"/>
      <c r="E11" s="362"/>
      <c r="F11" s="360"/>
      <c r="I11" s="28"/>
    </row>
    <row r="12" spans="1:9" ht="9.1999999999999993" customHeight="1" thickBot="1" x14ac:dyDescent="0.2">
      <c r="A12" s="405" t="s">
        <v>20</v>
      </c>
      <c r="B12" s="406">
        <v>1666637</v>
      </c>
      <c r="C12" s="407">
        <v>3.2095671401851029</v>
      </c>
      <c r="D12" s="408"/>
      <c r="E12" s="409"/>
      <c r="F12" s="410"/>
      <c r="I12" s="28"/>
    </row>
    <row r="13" spans="1:9" ht="9.1999999999999993" customHeight="1" thickBot="1" x14ac:dyDescent="0.2">
      <c r="A13" s="269" t="s">
        <v>62</v>
      </c>
      <c r="B13" s="263">
        <v>1528464</v>
      </c>
      <c r="C13" s="266">
        <v>2.9434770915057591</v>
      </c>
      <c r="D13" s="360"/>
      <c r="E13" s="362"/>
      <c r="F13" s="360"/>
      <c r="I13" s="28"/>
    </row>
    <row r="14" spans="1:9" ht="9.1999999999999993" customHeight="1" thickBot="1" x14ac:dyDescent="0.2">
      <c r="A14" s="269" t="s">
        <v>5</v>
      </c>
      <c r="B14" s="263">
        <v>1215730</v>
      </c>
      <c r="C14" s="266">
        <v>2.3412219093523277</v>
      </c>
      <c r="D14" s="360"/>
      <c r="E14" s="362"/>
      <c r="F14" s="360"/>
      <c r="I14" s="28"/>
    </row>
    <row r="15" spans="1:9" ht="9.1999999999999993" customHeight="1" thickBot="1" x14ac:dyDescent="0.2">
      <c r="A15" s="269" t="s">
        <v>13</v>
      </c>
      <c r="B15" s="263">
        <v>989231</v>
      </c>
      <c r="C15" s="266">
        <v>1.9050358966304299</v>
      </c>
      <c r="D15" s="360"/>
      <c r="E15" s="362"/>
      <c r="F15" s="360"/>
      <c r="I15" s="28"/>
    </row>
    <row r="16" spans="1:9" ht="9.1999999999999993" customHeight="1" thickBot="1" x14ac:dyDescent="0.2">
      <c r="A16" s="405" t="s">
        <v>471</v>
      </c>
      <c r="B16" s="406">
        <v>707264</v>
      </c>
      <c r="C16" s="407">
        <v>1.3620310204536901</v>
      </c>
      <c r="D16" s="410"/>
      <c r="E16" s="409"/>
      <c r="F16" s="410"/>
      <c r="I16" s="28"/>
    </row>
    <row r="17" spans="1:9" ht="9.1999999999999993" customHeight="1" thickBot="1" x14ac:dyDescent="0.2">
      <c r="A17" s="269" t="s">
        <v>6</v>
      </c>
      <c r="B17" s="263">
        <v>702394</v>
      </c>
      <c r="C17" s="266">
        <v>1.3526524983323756</v>
      </c>
      <c r="D17" s="360"/>
      <c r="E17" s="362"/>
      <c r="F17" s="360"/>
      <c r="I17" s="28"/>
    </row>
    <row r="18" spans="1:9" ht="9.1999999999999993" customHeight="1" thickBot="1" x14ac:dyDescent="0.2">
      <c r="A18" s="269" t="s">
        <v>14</v>
      </c>
      <c r="B18" s="263">
        <v>644863</v>
      </c>
      <c r="C18" s="266">
        <v>1.2418607619542745</v>
      </c>
      <c r="D18" s="360"/>
      <c r="E18" s="362"/>
      <c r="F18" s="360"/>
      <c r="I18" s="28"/>
    </row>
    <row r="19" spans="1:9" ht="9.1999999999999993" customHeight="1" thickBot="1" x14ac:dyDescent="0.2">
      <c r="A19" s="269" t="s">
        <v>16</v>
      </c>
      <c r="B19" s="263">
        <v>556386</v>
      </c>
      <c r="C19" s="266">
        <v>1.0714740059527232</v>
      </c>
      <c r="D19" s="360"/>
      <c r="E19" s="362"/>
      <c r="F19" s="360"/>
      <c r="I19" s="28"/>
    </row>
    <row r="20" spans="1:9" ht="9.1999999999999993" customHeight="1" thickBot="1" x14ac:dyDescent="0.2">
      <c r="A20" s="269" t="s">
        <v>7</v>
      </c>
      <c r="B20" s="263">
        <v>395376</v>
      </c>
      <c r="C20" s="266">
        <v>0.7614050435804709</v>
      </c>
      <c r="D20" s="360"/>
      <c r="E20" s="362"/>
      <c r="F20" s="360"/>
      <c r="I20" s="28"/>
    </row>
    <row r="21" spans="1:9" ht="9.1999999999999993" customHeight="1" thickBot="1" x14ac:dyDescent="0.2">
      <c r="A21" s="269" t="s">
        <v>18</v>
      </c>
      <c r="B21" s="263">
        <v>258791</v>
      </c>
      <c r="C21" s="266">
        <v>0.49837312490700914</v>
      </c>
      <c r="D21" s="360"/>
      <c r="E21" s="362"/>
      <c r="F21" s="360"/>
      <c r="I21" s="28"/>
    </row>
    <row r="22" spans="1:9" ht="9.1999999999999993" customHeight="1" thickBot="1" x14ac:dyDescent="0.2">
      <c r="A22" s="269" t="s">
        <v>435</v>
      </c>
      <c r="B22" s="263">
        <v>242221</v>
      </c>
      <c r="C22" s="266">
        <v>0.46646304039978465</v>
      </c>
      <c r="D22" s="360"/>
      <c r="E22" s="362"/>
      <c r="F22" s="360"/>
      <c r="I22" s="28"/>
    </row>
    <row r="23" spans="1:9" ht="9.1999999999999993" customHeight="1" thickBot="1" x14ac:dyDescent="0.2">
      <c r="A23" s="269" t="s">
        <v>8</v>
      </c>
      <c r="B23" s="263">
        <v>180471</v>
      </c>
      <c r="C23" s="266">
        <v>0.34754646114081578</v>
      </c>
      <c r="D23" s="360"/>
      <c r="E23" s="362"/>
      <c r="F23" s="360"/>
      <c r="I23" s="28"/>
    </row>
    <row r="24" spans="1:9" ht="9.1999999999999993" customHeight="1" thickBot="1" x14ac:dyDescent="0.2">
      <c r="A24" s="269" t="s">
        <v>12</v>
      </c>
      <c r="B24" s="263">
        <v>148532</v>
      </c>
      <c r="C24" s="266">
        <v>0.28603914737640757</v>
      </c>
      <c r="D24" s="360"/>
      <c r="E24" s="362"/>
      <c r="F24" s="360"/>
      <c r="I24" s="28"/>
    </row>
    <row r="25" spans="1:9" ht="9.1999999999999993" customHeight="1" thickBot="1" x14ac:dyDescent="0.2">
      <c r="A25" s="269" t="s">
        <v>4</v>
      </c>
      <c r="B25" s="263">
        <v>127652</v>
      </c>
      <c r="C25" s="266">
        <v>0.24582897450309144</v>
      </c>
      <c r="D25" s="360"/>
      <c r="E25" s="362"/>
      <c r="F25" s="360"/>
      <c r="I25" s="28"/>
    </row>
    <row r="26" spans="1:9" ht="9.1999999999999993" customHeight="1" thickBot="1" x14ac:dyDescent="0.2">
      <c r="A26" s="269" t="s">
        <v>11</v>
      </c>
      <c r="B26" s="263">
        <v>114094</v>
      </c>
      <c r="C26" s="266">
        <v>0.21971932297931654</v>
      </c>
      <c r="D26" s="360"/>
      <c r="E26" s="362"/>
      <c r="F26" s="360"/>
      <c r="I26" s="28"/>
    </row>
    <row r="27" spans="1:9" ht="9.1999999999999993" customHeight="1" thickBot="1" x14ac:dyDescent="0.2">
      <c r="A27" s="269" t="s">
        <v>17</v>
      </c>
      <c r="B27" s="263">
        <v>60764</v>
      </c>
      <c r="C27" s="266">
        <v>0.11701776553995118</v>
      </c>
      <c r="D27" s="360"/>
      <c r="E27" s="362"/>
      <c r="F27" s="360"/>
      <c r="I27" s="28"/>
    </row>
    <row r="28" spans="1:9" ht="9.1999999999999993" customHeight="1" thickBot="1" x14ac:dyDescent="0.2">
      <c r="A28" s="269" t="s">
        <v>10</v>
      </c>
      <c r="B28" s="263">
        <v>40001</v>
      </c>
      <c r="C28" s="266">
        <v>7.7032908290494154E-2</v>
      </c>
      <c r="D28" s="360"/>
      <c r="E28" s="362"/>
      <c r="F28" s="360"/>
      <c r="I28" s="28"/>
    </row>
    <row r="29" spans="1:9" ht="9.1999999999999993" customHeight="1" thickBot="1" x14ac:dyDescent="0.2">
      <c r="A29" s="269" t="s">
        <v>19</v>
      </c>
      <c r="B29" s="263">
        <v>28719</v>
      </c>
      <c r="C29" s="266">
        <v>5.5306319671875749E-2</v>
      </c>
      <c r="D29" s="360"/>
      <c r="E29" s="362"/>
      <c r="F29" s="360"/>
      <c r="I29" s="28"/>
    </row>
    <row r="30" spans="1:9" ht="9.1999999999999993" customHeight="1" thickBot="1" x14ac:dyDescent="0.2">
      <c r="A30" s="270" t="s">
        <v>15</v>
      </c>
      <c r="B30" s="264">
        <v>22876</v>
      </c>
      <c r="C30" s="267" t="s">
        <v>436</v>
      </c>
      <c r="D30" s="360"/>
      <c r="E30" s="362"/>
      <c r="F30" s="360"/>
      <c r="I30" s="28"/>
    </row>
    <row r="31" spans="1:9" ht="9.1999999999999993" customHeight="1" x14ac:dyDescent="0.15">
      <c r="A31" s="242" t="s">
        <v>0</v>
      </c>
      <c r="B31" s="178">
        <v>51927158</v>
      </c>
      <c r="C31" s="268">
        <v>100</v>
      </c>
      <c r="D31" s="360"/>
      <c r="E31" s="362"/>
      <c r="F31" s="360"/>
      <c r="I31" s="28"/>
    </row>
    <row r="32" spans="1:9" ht="21.75" customHeight="1" x14ac:dyDescent="0.15">
      <c r="A32" s="453" t="s">
        <v>468</v>
      </c>
      <c r="B32" s="452"/>
      <c r="C32" s="452"/>
      <c r="D32" s="360"/>
      <c r="E32" s="362"/>
      <c r="F32" s="360"/>
      <c r="I32" s="28"/>
    </row>
    <row r="33" spans="1:9" ht="21.75" customHeight="1" x14ac:dyDescent="0.15">
      <c r="A33" s="451" t="s">
        <v>358</v>
      </c>
      <c r="B33" s="452"/>
      <c r="C33" s="452"/>
      <c r="D33" s="378"/>
      <c r="E33" s="362"/>
      <c r="F33" s="378"/>
      <c r="I33" s="28"/>
    </row>
    <row r="34" spans="1:9" ht="21.75" customHeight="1" x14ac:dyDescent="0.2">
      <c r="A34" s="379" t="s">
        <v>250</v>
      </c>
      <c r="B34" s="379"/>
      <c r="C34" s="379"/>
      <c r="D34" s="4"/>
      <c r="E34" s="362"/>
      <c r="F34" s="4"/>
      <c r="I34" s="28"/>
    </row>
    <row r="35" spans="1:9" ht="18" customHeight="1" x14ac:dyDescent="0.15">
      <c r="D35" s="380"/>
      <c r="E35" s="380"/>
      <c r="F35" s="380"/>
    </row>
    <row r="36" spans="1:9" x14ac:dyDescent="0.15">
      <c r="D36" s="29"/>
    </row>
    <row r="37" spans="1:9" x14ac:dyDescent="0.15">
      <c r="D37" s="29"/>
    </row>
    <row r="38" spans="1:9" ht="13.5" customHeight="1" x14ac:dyDescent="0.15">
      <c r="D38" s="29"/>
    </row>
  </sheetData>
  <mergeCells count="7">
    <mergeCell ref="A33:C33"/>
    <mergeCell ref="A32:C32"/>
    <mergeCell ref="A1:C1"/>
    <mergeCell ref="A6:C6"/>
    <mergeCell ref="A3:C3"/>
    <mergeCell ref="A5:C5"/>
    <mergeCell ref="A2:C2"/>
  </mergeCells>
  <phoneticPr fontId="3" type="noConversion"/>
  <pageMargins left="1.05" right="1.05" top="0.5" bottom="0.25" header="0" footer="0"/>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view="pageLayout" topLeftCell="B1" zoomScale="130" zoomScaleNormal="100" zoomScaleSheetLayoutView="100" zoomScalePageLayoutView="130" workbookViewId="0">
      <selection activeCell="B22" sqref="B22"/>
    </sheetView>
  </sheetViews>
  <sheetFormatPr defaultColWidth="6.5703125" defaultRowHeight="8.25" x14ac:dyDescent="0.15"/>
  <cols>
    <col min="1" max="1" width="1.28515625" style="29" hidden="1" customWidth="1"/>
    <col min="2" max="2" width="18" style="29" customWidth="1"/>
    <col min="3" max="3" width="9" style="29" customWidth="1"/>
    <col min="4" max="5" width="7.85546875" style="29" customWidth="1"/>
    <col min="6" max="6" width="12.140625" style="29" customWidth="1"/>
    <col min="7" max="16384" width="6.5703125" style="29"/>
  </cols>
  <sheetData>
    <row r="1" spans="1:10" ht="9.75" customHeight="1" x14ac:dyDescent="0.15">
      <c r="B1" s="457" t="s">
        <v>259</v>
      </c>
      <c r="C1" s="457"/>
      <c r="D1" s="457"/>
      <c r="E1" s="457"/>
      <c r="F1" s="457"/>
    </row>
    <row r="2" spans="1:10" ht="13.5" customHeight="1" x14ac:dyDescent="0.15">
      <c r="A2" s="458" t="s">
        <v>338</v>
      </c>
      <c r="B2" s="458"/>
      <c r="C2" s="458"/>
      <c r="D2" s="458"/>
      <c r="E2" s="458"/>
      <c r="F2" s="458"/>
    </row>
    <row r="3" spans="1:10" ht="19.5" customHeight="1" x14ac:dyDescent="0.15">
      <c r="A3" s="433" t="s">
        <v>359</v>
      </c>
      <c r="B3" s="433"/>
      <c r="C3" s="433"/>
      <c r="D3" s="433"/>
      <c r="E3" s="433"/>
      <c r="F3" s="433"/>
    </row>
    <row r="4" spans="1:10" ht="7.5" customHeight="1" x14ac:dyDescent="0.15">
      <c r="A4" s="22"/>
      <c r="B4" s="52"/>
      <c r="C4" s="52"/>
      <c r="D4" s="52"/>
      <c r="E4" s="52"/>
      <c r="F4" s="52"/>
    </row>
    <row r="5" spans="1:10" ht="11.25" customHeight="1" x14ac:dyDescent="0.15">
      <c r="A5" s="54"/>
      <c r="B5" s="459" t="s">
        <v>136</v>
      </c>
      <c r="C5" s="459"/>
      <c r="D5" s="459"/>
      <c r="E5" s="459"/>
      <c r="F5" s="459"/>
    </row>
    <row r="6" spans="1:10" ht="19.5" customHeight="1" x14ac:dyDescent="0.15">
      <c r="A6" s="454" t="s">
        <v>360</v>
      </c>
      <c r="B6" s="455"/>
      <c r="C6" s="455"/>
      <c r="D6" s="455"/>
      <c r="E6" s="455"/>
      <c r="F6" s="455"/>
    </row>
    <row r="7" spans="1:10" ht="9.75" customHeight="1" x14ac:dyDescent="0.15">
      <c r="C7" s="53" t="s">
        <v>0</v>
      </c>
      <c r="D7" s="53" t="s">
        <v>86</v>
      </c>
      <c r="E7" s="53" t="s">
        <v>87</v>
      </c>
      <c r="F7" s="58" t="s">
        <v>88</v>
      </c>
    </row>
    <row r="8" spans="1:10" ht="9.75" customHeight="1" x14ac:dyDescent="0.15">
      <c r="B8" s="102" t="s">
        <v>1</v>
      </c>
      <c r="C8" s="254">
        <v>33539187</v>
      </c>
      <c r="D8" s="254">
        <v>21887768</v>
      </c>
      <c r="E8" s="254">
        <v>11651419</v>
      </c>
      <c r="F8" s="259">
        <f>(E8/C8)*100</f>
        <v>34.739718049814385</v>
      </c>
      <c r="H8" s="55"/>
      <c r="I8" s="56"/>
    </row>
    <row r="9" spans="1:10" ht="9.9499999999999993" customHeight="1" x14ac:dyDescent="0.15">
      <c r="B9" s="102" t="s">
        <v>2</v>
      </c>
      <c r="C9" s="247">
        <v>4916250</v>
      </c>
      <c r="D9" s="247">
        <v>4865231</v>
      </c>
      <c r="E9" s="247">
        <v>51019</v>
      </c>
      <c r="F9" s="260">
        <f t="shared" ref="F9:F31" si="0">(E9/C9)*100</f>
        <v>1.0377625222476481</v>
      </c>
      <c r="H9" s="55"/>
      <c r="I9" s="56"/>
    </row>
    <row r="10" spans="1:10" ht="9.9499999999999993" customHeight="1" x14ac:dyDescent="0.15">
      <c r="B10" s="102" t="s">
        <v>9</v>
      </c>
      <c r="C10" s="247">
        <v>1952483</v>
      </c>
      <c r="D10" s="247">
        <v>784085</v>
      </c>
      <c r="E10" s="247">
        <v>1168398</v>
      </c>
      <c r="F10" s="260">
        <f t="shared" ref="F10:F15" si="1">(E10/C10)*100</f>
        <v>59.841647788994834</v>
      </c>
      <c r="H10" s="55"/>
      <c r="I10" s="56"/>
    </row>
    <row r="11" spans="1:10" ht="9.9499999999999993" customHeight="1" x14ac:dyDescent="0.15">
      <c r="B11" s="102" t="s">
        <v>3</v>
      </c>
      <c r="C11" s="247">
        <v>1888772</v>
      </c>
      <c r="D11" s="247">
        <v>801362</v>
      </c>
      <c r="E11" s="247">
        <v>1087410</v>
      </c>
      <c r="F11" s="260">
        <f t="shared" si="1"/>
        <v>57.572327416967219</v>
      </c>
      <c r="G11" s="55"/>
      <c r="H11" s="55"/>
      <c r="I11" s="55"/>
      <c r="J11" s="55"/>
    </row>
    <row r="12" spans="1:10" s="401" customFormat="1" ht="9.9499999999999993" customHeight="1" x14ac:dyDescent="0.15">
      <c r="A12" s="410"/>
      <c r="B12" s="402" t="s">
        <v>20</v>
      </c>
      <c r="C12" s="403">
        <v>1666637</v>
      </c>
      <c r="D12" s="403">
        <v>1407265</v>
      </c>
      <c r="E12" s="403">
        <v>259372</v>
      </c>
      <c r="F12" s="404">
        <f>(E12/C12)*100</f>
        <v>15.562597014226853</v>
      </c>
      <c r="G12" s="55"/>
      <c r="H12" s="55"/>
      <c r="I12" s="55"/>
      <c r="J12" s="55"/>
    </row>
    <row r="13" spans="1:10" ht="9.9499999999999993" customHeight="1" x14ac:dyDescent="0.15">
      <c r="B13" s="102" t="s">
        <v>62</v>
      </c>
      <c r="C13" s="247">
        <v>1528464</v>
      </c>
      <c r="D13" s="247">
        <v>672802</v>
      </c>
      <c r="E13" s="247">
        <v>855662</v>
      </c>
      <c r="F13" s="260">
        <f t="shared" si="1"/>
        <v>55.981822273864481</v>
      </c>
      <c r="H13" s="385"/>
      <c r="I13" s="56"/>
    </row>
    <row r="14" spans="1:10" ht="9.9499999999999993" customHeight="1" x14ac:dyDescent="0.15">
      <c r="B14" s="102" t="s">
        <v>5</v>
      </c>
      <c r="C14" s="247">
        <v>1215730</v>
      </c>
      <c r="D14" s="247">
        <v>435176</v>
      </c>
      <c r="E14" s="247">
        <v>780554</v>
      </c>
      <c r="F14" s="260">
        <f t="shared" si="1"/>
        <v>64.204551997565247</v>
      </c>
      <c r="H14" s="384"/>
      <c r="I14" s="56"/>
    </row>
    <row r="15" spans="1:10" ht="9.9499999999999993" customHeight="1" x14ac:dyDescent="0.15">
      <c r="B15" s="102" t="s">
        <v>13</v>
      </c>
      <c r="C15" s="247">
        <v>989231</v>
      </c>
      <c r="D15" s="247">
        <v>353239</v>
      </c>
      <c r="E15" s="247">
        <v>635992</v>
      </c>
      <c r="F15" s="260">
        <f t="shared" si="1"/>
        <v>64.29155576402276</v>
      </c>
      <c r="H15" s="55"/>
      <c r="I15" s="56"/>
    </row>
    <row r="16" spans="1:10" s="401" customFormat="1" ht="9.9499999999999993" customHeight="1" x14ac:dyDescent="0.15">
      <c r="A16" s="410"/>
      <c r="B16" s="402" t="s">
        <v>471</v>
      </c>
      <c r="C16" s="403">
        <v>707264</v>
      </c>
      <c r="D16" s="403">
        <v>612287</v>
      </c>
      <c r="E16" s="403">
        <v>94977</v>
      </c>
      <c r="F16" s="404">
        <f>(E16/C16)*100</f>
        <v>13.428790380960997</v>
      </c>
      <c r="H16" s="55"/>
      <c r="I16" s="56"/>
    </row>
    <row r="17" spans="2:9" ht="9.9499999999999993" customHeight="1" x14ac:dyDescent="0.15">
      <c r="B17" s="102" t="s">
        <v>6</v>
      </c>
      <c r="C17" s="247">
        <v>702394</v>
      </c>
      <c r="D17" s="247">
        <v>255563</v>
      </c>
      <c r="E17" s="247">
        <v>446831</v>
      </c>
      <c r="F17" s="260">
        <f t="shared" si="0"/>
        <v>63.615435211576411</v>
      </c>
      <c r="H17" s="55"/>
      <c r="I17" s="56"/>
    </row>
    <row r="18" spans="2:9" ht="9.9499999999999993" customHeight="1" x14ac:dyDescent="0.15">
      <c r="B18" s="102" t="s">
        <v>14</v>
      </c>
      <c r="C18" s="247">
        <v>644863</v>
      </c>
      <c r="D18" s="247">
        <v>242469</v>
      </c>
      <c r="E18" s="247">
        <v>402394</v>
      </c>
      <c r="F18" s="260">
        <f t="shared" si="0"/>
        <v>62.399920603290937</v>
      </c>
      <c r="H18" s="55"/>
      <c r="I18" s="56"/>
    </row>
    <row r="19" spans="2:9" ht="9.9499999999999993" customHeight="1" x14ac:dyDescent="0.15">
      <c r="B19" s="102" t="s">
        <v>16</v>
      </c>
      <c r="C19" s="247">
        <v>556386</v>
      </c>
      <c r="D19" s="247">
        <v>180532</v>
      </c>
      <c r="E19" s="247">
        <v>375854</v>
      </c>
      <c r="F19" s="260">
        <f t="shared" si="0"/>
        <v>67.552742161017704</v>
      </c>
      <c r="H19" s="55"/>
      <c r="I19" s="56"/>
    </row>
    <row r="20" spans="2:9" ht="9.9499999999999993" customHeight="1" x14ac:dyDescent="0.15">
      <c r="B20" s="102" t="s">
        <v>7</v>
      </c>
      <c r="C20" s="247">
        <v>395376</v>
      </c>
      <c r="D20" s="247">
        <v>159308</v>
      </c>
      <c r="E20" s="247">
        <v>236068</v>
      </c>
      <c r="F20" s="260">
        <f t="shared" si="0"/>
        <v>59.707215410141231</v>
      </c>
      <c r="H20" s="55"/>
      <c r="I20" s="56"/>
    </row>
    <row r="21" spans="2:9" ht="9.9499999999999993" customHeight="1" x14ac:dyDescent="0.15">
      <c r="B21" s="102" t="s">
        <v>18</v>
      </c>
      <c r="C21" s="247">
        <v>258791</v>
      </c>
      <c r="D21" s="247">
        <v>81270</v>
      </c>
      <c r="E21" s="247">
        <v>177521</v>
      </c>
      <c r="F21" s="260">
        <f t="shared" si="0"/>
        <v>68.596280396149794</v>
      </c>
      <c r="H21" s="55"/>
      <c r="I21" s="56"/>
    </row>
    <row r="22" spans="2:9" ht="9.9499999999999993" customHeight="1" x14ac:dyDescent="0.15">
      <c r="B22" s="102" t="s">
        <v>435</v>
      </c>
      <c r="C22" s="247">
        <v>242221</v>
      </c>
      <c r="D22" s="247">
        <v>91201</v>
      </c>
      <c r="E22" s="247">
        <v>151020</v>
      </c>
      <c r="F22" s="260">
        <f t="shared" si="0"/>
        <v>62.348021022124421</v>
      </c>
      <c r="H22" s="55"/>
      <c r="I22" s="56"/>
    </row>
    <row r="23" spans="2:9" ht="9.9499999999999993" customHeight="1" x14ac:dyDescent="0.15">
      <c r="B23" s="102" t="s">
        <v>8</v>
      </c>
      <c r="C23" s="247">
        <v>180471</v>
      </c>
      <c r="D23" s="247">
        <v>96415</v>
      </c>
      <c r="E23" s="247">
        <v>84056</v>
      </c>
      <c r="F23" s="260">
        <f t="shared" si="0"/>
        <v>46.575904161887507</v>
      </c>
      <c r="H23" s="55"/>
      <c r="I23" s="56"/>
    </row>
    <row r="24" spans="2:9" ht="9.9499999999999993" customHeight="1" x14ac:dyDescent="0.15">
      <c r="B24" s="102" t="s">
        <v>12</v>
      </c>
      <c r="C24" s="247">
        <v>148532</v>
      </c>
      <c r="D24" s="247">
        <v>58967</v>
      </c>
      <c r="E24" s="247">
        <v>89565</v>
      </c>
      <c r="F24" s="260">
        <f t="shared" si="0"/>
        <v>60.300137344141326</v>
      </c>
      <c r="H24" s="55"/>
      <c r="I24" s="56"/>
    </row>
    <row r="25" spans="2:9" ht="9.9499999999999993" customHeight="1" x14ac:dyDescent="0.15">
      <c r="B25" s="102" t="s">
        <v>4</v>
      </c>
      <c r="C25" s="247">
        <v>127652</v>
      </c>
      <c r="D25" s="247">
        <v>60638</v>
      </c>
      <c r="E25" s="247">
        <v>67014</v>
      </c>
      <c r="F25" s="260">
        <f t="shared" si="0"/>
        <v>52.497414846614234</v>
      </c>
      <c r="H25" s="55"/>
      <c r="I25" s="56"/>
    </row>
    <row r="26" spans="2:9" ht="9.9499999999999993" customHeight="1" x14ac:dyDescent="0.15">
      <c r="B26" s="102" t="s">
        <v>11</v>
      </c>
      <c r="C26" s="247">
        <v>114094</v>
      </c>
      <c r="D26" s="247">
        <v>36457</v>
      </c>
      <c r="E26" s="247">
        <v>77637</v>
      </c>
      <c r="F26" s="260">
        <f t="shared" si="0"/>
        <v>68.046523042403635</v>
      </c>
      <c r="H26" s="55"/>
      <c r="I26" s="56"/>
    </row>
    <row r="27" spans="2:9" ht="9.9499999999999993" customHeight="1" x14ac:dyDescent="0.15">
      <c r="B27" s="102" t="s">
        <v>17</v>
      </c>
      <c r="C27" s="247">
        <v>60764</v>
      </c>
      <c r="D27" s="247">
        <v>21268</v>
      </c>
      <c r="E27" s="247">
        <v>39496</v>
      </c>
      <c r="F27" s="260">
        <f t="shared" si="0"/>
        <v>64.999012573234154</v>
      </c>
      <c r="H27" s="55"/>
      <c r="I27" s="56"/>
    </row>
    <row r="28" spans="2:9" ht="9.9499999999999993" customHeight="1" x14ac:dyDescent="0.15">
      <c r="B28" s="102" t="s">
        <v>10</v>
      </c>
      <c r="C28" s="247">
        <v>40001</v>
      </c>
      <c r="D28" s="247">
        <v>13418</v>
      </c>
      <c r="E28" s="247">
        <v>26583</v>
      </c>
      <c r="F28" s="260">
        <f t="shared" si="0"/>
        <v>66.455838604034895</v>
      </c>
      <c r="H28" s="55"/>
      <c r="I28" s="56"/>
    </row>
    <row r="29" spans="2:9" ht="9.9499999999999993" customHeight="1" x14ac:dyDescent="0.15">
      <c r="B29" s="102" t="s">
        <v>19</v>
      </c>
      <c r="C29" s="247">
        <v>28719</v>
      </c>
      <c r="D29" s="247">
        <v>13188</v>
      </c>
      <c r="E29" s="247">
        <v>15531</v>
      </c>
      <c r="F29" s="260">
        <f t="shared" si="0"/>
        <v>54.079181029980148</v>
      </c>
      <c r="H29" s="55"/>
      <c r="I29" s="56"/>
    </row>
    <row r="30" spans="2:9" ht="9.9499999999999993" customHeight="1" thickBot="1" x14ac:dyDescent="0.2">
      <c r="B30" s="102" t="s">
        <v>15</v>
      </c>
      <c r="C30" s="255">
        <v>22876</v>
      </c>
      <c r="D30" s="255">
        <v>8949</v>
      </c>
      <c r="E30" s="255">
        <v>13927</v>
      </c>
      <c r="F30" s="261">
        <f t="shared" si="0"/>
        <v>60.880398671096344</v>
      </c>
      <c r="H30" s="55"/>
      <c r="I30" s="56"/>
    </row>
    <row r="31" spans="2:9" ht="9.9499999999999993" customHeight="1" x14ac:dyDescent="0.15">
      <c r="B31" s="43" t="s">
        <v>0</v>
      </c>
      <c r="C31" s="256">
        <v>51927158</v>
      </c>
      <c r="D31" s="256">
        <v>33138858</v>
      </c>
      <c r="E31" s="256">
        <v>18788300</v>
      </c>
      <c r="F31" s="262">
        <f t="shared" si="0"/>
        <v>36.18203022010178</v>
      </c>
      <c r="H31" s="55"/>
      <c r="I31" s="56"/>
    </row>
    <row r="32" spans="2:9" ht="9.9499999999999993" customHeight="1" x14ac:dyDescent="0.15">
      <c r="B32" s="383"/>
      <c r="C32" s="383"/>
      <c r="D32" s="383"/>
      <c r="E32" s="383"/>
      <c r="F32" s="383"/>
      <c r="I32" s="56"/>
    </row>
    <row r="33" spans="1:9" s="26" customFormat="1" ht="10.5" customHeight="1" x14ac:dyDescent="0.15">
      <c r="A33" s="383" t="s">
        <v>468</v>
      </c>
      <c r="B33" s="436" t="s">
        <v>352</v>
      </c>
      <c r="C33" s="441"/>
      <c r="D33" s="441"/>
      <c r="E33" s="441"/>
      <c r="F33" s="441"/>
      <c r="I33" s="28"/>
    </row>
    <row r="34" spans="1:9" s="61" customFormat="1" ht="11.25" customHeight="1" x14ac:dyDescent="0.15">
      <c r="B34" s="438" t="s">
        <v>250</v>
      </c>
      <c r="C34" s="438"/>
      <c r="D34" s="438"/>
      <c r="E34" s="438"/>
      <c r="F34" s="438"/>
      <c r="I34" s="56"/>
    </row>
    <row r="35" spans="1:9" ht="19.5" customHeight="1" x14ac:dyDescent="0.15">
      <c r="G35" s="69"/>
    </row>
    <row r="36" spans="1:9" x14ac:dyDescent="0.15">
      <c r="B36" s="57"/>
      <c r="C36" s="57"/>
      <c r="D36" s="57"/>
      <c r="E36" s="57"/>
      <c r="F36" s="57"/>
    </row>
    <row r="37" spans="1:9" x14ac:dyDescent="0.15">
      <c r="B37" s="57"/>
      <c r="C37" s="57"/>
      <c r="D37" s="57"/>
      <c r="E37" s="57"/>
      <c r="F37" s="57"/>
    </row>
    <row r="41" spans="1:9" ht="12.75" customHeight="1" x14ac:dyDescent="0.15"/>
  </sheetData>
  <mergeCells count="7">
    <mergeCell ref="B1:F1"/>
    <mergeCell ref="B34:F34"/>
    <mergeCell ref="A2:F2"/>
    <mergeCell ref="A3:F3"/>
    <mergeCell ref="A6:F6"/>
    <mergeCell ref="B33:F33"/>
    <mergeCell ref="B5:F5"/>
  </mergeCells>
  <phoneticPr fontId="3" type="noConversion"/>
  <pageMargins left="1.05" right="1.05" top="0.5" bottom="0.2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showGridLines="0" showWhiteSpace="0" view="pageLayout" zoomScale="160" zoomScaleNormal="150" zoomScaleSheetLayoutView="100" zoomScalePageLayoutView="160" workbookViewId="0">
      <selection activeCell="J37" sqref="J37"/>
    </sheetView>
  </sheetViews>
  <sheetFormatPr defaultRowHeight="12.75" x14ac:dyDescent="0.2"/>
  <cols>
    <col min="1" max="1" width="10.28515625" customWidth="1"/>
    <col min="2" max="2" width="8.85546875" style="9" customWidth="1"/>
    <col min="3" max="3" width="7.28515625" style="3" bestFit="1" customWidth="1"/>
    <col min="4" max="4" width="9" style="9" customWidth="1"/>
    <col min="5" max="5" width="7.28515625" style="3" bestFit="1" customWidth="1"/>
    <col min="6" max="7" width="0.28515625" style="348" customWidth="1"/>
    <col min="8" max="8" width="9.7109375" style="2" customWidth="1"/>
    <col min="9" max="9" width="10" style="3" customWidth="1"/>
    <col min="10" max="10" width="9.7109375" style="2" customWidth="1"/>
    <col min="11" max="11" width="10.140625" style="3" customWidth="1"/>
    <col min="13" max="13" width="10.42578125" bestFit="1" customWidth="1"/>
    <col min="14" max="14" width="10.140625" bestFit="1" customWidth="1"/>
    <col min="17" max="17" width="11.140625" bestFit="1" customWidth="1"/>
    <col min="19" max="19" width="10" bestFit="1" customWidth="1"/>
  </cols>
  <sheetData>
    <row r="1" spans="1:12" ht="10.5" customHeight="1" x14ac:dyDescent="0.2">
      <c r="A1" s="457" t="s">
        <v>261</v>
      </c>
      <c r="B1" s="457"/>
      <c r="C1" s="457"/>
      <c r="D1" s="457"/>
      <c r="E1" s="457"/>
      <c r="F1" s="233"/>
      <c r="G1" s="233"/>
    </row>
    <row r="2" spans="1:12" ht="12.75" customHeight="1" x14ac:dyDescent="0.2">
      <c r="A2" s="458" t="s">
        <v>338</v>
      </c>
      <c r="B2" s="458"/>
      <c r="C2" s="458"/>
      <c r="D2" s="458"/>
      <c r="E2" s="458"/>
      <c r="F2" s="458"/>
      <c r="G2" s="458"/>
      <c r="H2" s="458"/>
      <c r="I2" s="458"/>
      <c r="J2" s="458"/>
      <c r="K2" s="458"/>
    </row>
    <row r="3" spans="1:12" ht="18" customHeight="1" thickBot="1" x14ac:dyDescent="0.25">
      <c r="A3" s="460" t="s">
        <v>361</v>
      </c>
      <c r="B3" s="460"/>
      <c r="C3" s="460"/>
      <c r="D3" s="460"/>
      <c r="E3" s="460"/>
      <c r="F3" s="460"/>
      <c r="G3" s="460"/>
      <c r="H3" s="460"/>
      <c r="I3" s="461"/>
      <c r="J3" s="461"/>
      <c r="K3" s="461"/>
    </row>
    <row r="4" spans="1:12" ht="7.5" customHeight="1" thickBot="1" x14ac:dyDescent="0.25">
      <c r="A4" s="65"/>
      <c r="B4" s="66"/>
      <c r="C4" s="66"/>
      <c r="D4" s="66"/>
      <c r="E4" s="66"/>
      <c r="F4" s="66"/>
      <c r="G4" s="66"/>
      <c r="H4" s="66"/>
      <c r="I4" s="66"/>
      <c r="J4" s="66"/>
      <c r="K4" s="66"/>
    </row>
    <row r="5" spans="1:12" ht="18" customHeight="1" x14ac:dyDescent="0.2">
      <c r="A5" s="463" t="s">
        <v>351</v>
      </c>
      <c r="B5" s="464"/>
      <c r="C5" s="464"/>
      <c r="D5" s="464"/>
      <c r="E5" s="464"/>
      <c r="F5" s="464"/>
      <c r="G5" s="464"/>
      <c r="H5" s="464"/>
      <c r="I5" s="464"/>
      <c r="J5" s="464"/>
      <c r="K5" s="464"/>
    </row>
    <row r="6" spans="1:12" ht="9.1999999999999993" customHeight="1" x14ac:dyDescent="0.2">
      <c r="A6" s="62"/>
      <c r="B6" s="465" t="s">
        <v>256</v>
      </c>
      <c r="C6" s="465"/>
      <c r="D6" s="465"/>
      <c r="E6" s="465"/>
      <c r="F6" s="62"/>
      <c r="G6" s="62"/>
      <c r="H6" s="462" t="s">
        <v>260</v>
      </c>
      <c r="I6" s="462"/>
      <c r="J6" s="462"/>
      <c r="K6" s="462"/>
    </row>
    <row r="7" spans="1:12" ht="18.600000000000001" customHeight="1" x14ac:dyDescent="0.2">
      <c r="A7" s="200"/>
      <c r="B7" s="59" t="s">
        <v>47</v>
      </c>
      <c r="C7" s="130" t="s">
        <v>89</v>
      </c>
      <c r="D7" s="59" t="s">
        <v>48</v>
      </c>
      <c r="E7" s="130" t="s">
        <v>89</v>
      </c>
      <c r="F7" s="234"/>
      <c r="G7" s="234"/>
      <c r="H7" s="59" t="s">
        <v>47</v>
      </c>
      <c r="I7" s="130" t="s">
        <v>90</v>
      </c>
      <c r="J7" s="59" t="s">
        <v>48</v>
      </c>
      <c r="K7" s="130" t="s">
        <v>90</v>
      </c>
      <c r="L7" s="11"/>
    </row>
    <row r="8" spans="1:12" ht="9.1999999999999993" customHeight="1" x14ac:dyDescent="0.2">
      <c r="A8" s="242" t="s">
        <v>98</v>
      </c>
      <c r="B8" s="174">
        <v>8873507</v>
      </c>
      <c r="C8" s="273">
        <v>17.088374064299842</v>
      </c>
      <c r="D8" s="174">
        <v>8512736</v>
      </c>
      <c r="E8" s="273">
        <v>16.393610449468465</v>
      </c>
      <c r="F8" s="243"/>
      <c r="G8" s="243"/>
      <c r="H8" s="244">
        <v>20120408</v>
      </c>
      <c r="I8" s="268">
        <v>10.208292483445208</v>
      </c>
      <c r="J8" s="244">
        <v>19063184</v>
      </c>
      <c r="K8" s="268">
        <v>9.6718991949732303</v>
      </c>
      <c r="L8" s="11"/>
    </row>
    <row r="9" spans="1:12" ht="9.1999999999999993" customHeight="1" x14ac:dyDescent="0.2">
      <c r="A9" s="245" t="s">
        <v>166</v>
      </c>
      <c r="B9" s="246">
        <v>17462170</v>
      </c>
      <c r="C9" s="274">
        <v>33.628202799005486</v>
      </c>
      <c r="D9" s="246">
        <v>17078745</v>
      </c>
      <c r="E9" s="274">
        <v>32.889812687226211</v>
      </c>
      <c r="F9" s="243"/>
      <c r="G9" s="243"/>
      <c r="H9" s="246">
        <v>76839106</v>
      </c>
      <c r="I9" s="278">
        <v>38.985097529555539</v>
      </c>
      <c r="J9" s="246">
        <v>81075965</v>
      </c>
      <c r="K9" s="278">
        <v>41.13471079202602</v>
      </c>
      <c r="L9" s="11"/>
    </row>
    <row r="10" spans="1:12" ht="9.1999999999999993" customHeight="1" x14ac:dyDescent="0.2">
      <c r="A10" s="235"/>
      <c r="C10" s="363"/>
      <c r="E10" s="363"/>
      <c r="F10" s="248"/>
      <c r="G10" s="248"/>
      <c r="H10" s="247"/>
      <c r="I10" s="279"/>
      <c r="J10" s="247"/>
      <c r="K10" s="279"/>
      <c r="L10" s="11"/>
    </row>
    <row r="11" spans="1:12" ht="9.1999999999999993" customHeight="1" x14ac:dyDescent="0.2">
      <c r="A11" s="235" t="s">
        <v>167</v>
      </c>
      <c r="B11" s="247">
        <v>2617516</v>
      </c>
      <c r="C11" s="275">
        <v>5.0407457307792578</v>
      </c>
      <c r="D11" s="247">
        <v>2523706</v>
      </c>
      <c r="E11" s="275">
        <v>4.8600888190337708</v>
      </c>
      <c r="F11" s="248"/>
      <c r="G11" s="248"/>
      <c r="H11" s="247">
        <v>5171271</v>
      </c>
      <c r="I11" s="279">
        <v>2.6236966407022253</v>
      </c>
      <c r="J11" s="247">
        <v>4929903</v>
      </c>
      <c r="K11" s="279">
        <v>2.5012361448641589</v>
      </c>
    </row>
    <row r="12" spans="1:12" ht="9.1999999999999993" customHeight="1" x14ac:dyDescent="0.2">
      <c r="A12" s="235" t="s">
        <v>22</v>
      </c>
      <c r="B12" s="247">
        <v>2493213</v>
      </c>
      <c r="C12" s="275">
        <v>4.8013661752873134</v>
      </c>
      <c r="D12" s="247">
        <v>2393341</v>
      </c>
      <c r="E12" s="275">
        <v>4.6090352181415355</v>
      </c>
      <c r="F12" s="248"/>
      <c r="G12" s="248"/>
      <c r="H12" s="247">
        <v>5496824</v>
      </c>
      <c r="I12" s="279">
        <v>2.7888692476823143</v>
      </c>
      <c r="J12" s="247">
        <v>5262845</v>
      </c>
      <c r="K12" s="279">
        <v>2.6701576357217602</v>
      </c>
      <c r="L12" s="1"/>
    </row>
    <row r="13" spans="1:12" ht="9.1999999999999993" customHeight="1" x14ac:dyDescent="0.2">
      <c r="A13" s="235" t="s">
        <v>23</v>
      </c>
      <c r="B13" s="247">
        <v>2375237</v>
      </c>
      <c r="C13" s="275">
        <v>4.5741709954548257</v>
      </c>
      <c r="D13" s="247">
        <v>2282552</v>
      </c>
      <c r="E13" s="275">
        <v>4.3956805800925984</v>
      </c>
      <c r="F13" s="248"/>
      <c r="G13" s="248"/>
      <c r="H13" s="247">
        <v>5811542</v>
      </c>
      <c r="I13" s="279">
        <v>2.9485446078343007</v>
      </c>
      <c r="J13" s="247">
        <v>5449723</v>
      </c>
      <c r="K13" s="279">
        <v>2.7649720789836105</v>
      </c>
      <c r="L13" s="5"/>
    </row>
    <row r="14" spans="1:12" ht="9.1999999999999993" customHeight="1" x14ac:dyDescent="0.2">
      <c r="A14" s="235" t="s">
        <v>24</v>
      </c>
      <c r="B14" s="247">
        <v>2376756</v>
      </c>
      <c r="C14" s="275">
        <v>4.5770962470158683</v>
      </c>
      <c r="D14" s="247">
        <v>2229577</v>
      </c>
      <c r="E14" s="275">
        <v>4.2936626726230616</v>
      </c>
      <c r="F14" s="248"/>
      <c r="G14" s="248"/>
      <c r="H14" s="247">
        <v>6196857</v>
      </c>
      <c r="I14" s="279">
        <v>3.1440380699081656</v>
      </c>
      <c r="J14" s="247">
        <v>5852168</v>
      </c>
      <c r="K14" s="279">
        <v>2.9691566197990902</v>
      </c>
      <c r="L14" s="3"/>
    </row>
    <row r="15" spans="1:12" ht="9.1999999999999993" customHeight="1" x14ac:dyDescent="0.2">
      <c r="A15" s="235" t="s">
        <v>25</v>
      </c>
      <c r="B15" s="247">
        <v>2383669</v>
      </c>
      <c r="C15" s="275">
        <v>4.5904091265691838</v>
      </c>
      <c r="D15" s="247">
        <v>2104592</v>
      </c>
      <c r="E15" s="275">
        <v>4.0529697388792201</v>
      </c>
      <c r="F15" s="248"/>
      <c r="G15" s="248"/>
      <c r="H15" s="247">
        <v>6420825</v>
      </c>
      <c r="I15" s="279">
        <v>3.2576704997740147</v>
      </c>
      <c r="J15" s="247">
        <v>6192745</v>
      </c>
      <c r="K15" s="279">
        <v>3.1419518051220874</v>
      </c>
      <c r="L15" s="3"/>
    </row>
    <row r="16" spans="1:12" ht="9.1999999999999993" customHeight="1" x14ac:dyDescent="0.2">
      <c r="A16" s="235" t="s">
        <v>26</v>
      </c>
      <c r="B16" s="247">
        <v>2254576</v>
      </c>
      <c r="C16" s="275">
        <v>4.3418051109209559</v>
      </c>
      <c r="D16" s="247">
        <v>2016672</v>
      </c>
      <c r="E16" s="275">
        <v>3.8836556393092034</v>
      </c>
      <c r="F16" s="248"/>
      <c r="G16" s="248"/>
      <c r="H16" s="247">
        <v>6178751</v>
      </c>
      <c r="I16" s="279">
        <v>3.1348518076959255</v>
      </c>
      <c r="J16" s="247">
        <v>6059060</v>
      </c>
      <c r="K16" s="279">
        <v>3.0741253683694443</v>
      </c>
      <c r="L16" s="3"/>
    </row>
    <row r="17" spans="1:16" ht="9.1999999999999993" customHeight="1" x14ac:dyDescent="0.2">
      <c r="A17" s="235" t="s">
        <v>27</v>
      </c>
      <c r="B17" s="247">
        <v>2207554</v>
      </c>
      <c r="C17" s="275">
        <v>4.2512513394243525</v>
      </c>
      <c r="D17" s="247">
        <v>2005774</v>
      </c>
      <c r="E17" s="275">
        <v>3.8626685481227376</v>
      </c>
      <c r="F17" s="248"/>
      <c r="G17" s="248"/>
      <c r="H17" s="247">
        <v>5927948</v>
      </c>
      <c r="I17" s="279">
        <v>3.0076043691884404</v>
      </c>
      <c r="J17" s="247">
        <v>5828753</v>
      </c>
      <c r="K17" s="279">
        <v>2.9572767827450965</v>
      </c>
      <c r="L17" s="3"/>
    </row>
    <row r="18" spans="1:16" ht="9.1999999999999993" customHeight="1" x14ac:dyDescent="0.2">
      <c r="A18" s="235" t="s">
        <v>28</v>
      </c>
      <c r="B18" s="247">
        <v>2020472</v>
      </c>
      <c r="C18" s="275">
        <v>3.890973582648217</v>
      </c>
      <c r="D18" s="247">
        <v>1926013</v>
      </c>
      <c r="E18" s="275">
        <v>3.7090668432114082</v>
      </c>
      <c r="F18" s="248"/>
      <c r="G18" s="248"/>
      <c r="H18" s="247">
        <v>5777157</v>
      </c>
      <c r="I18" s="279">
        <v>2.9310990303369029</v>
      </c>
      <c r="J18" s="247">
        <v>5721277</v>
      </c>
      <c r="K18" s="279">
        <v>2.9027477472031356</v>
      </c>
      <c r="L18" s="3"/>
    </row>
    <row r="19" spans="1:16" ht="9.1999999999999993" customHeight="1" x14ac:dyDescent="0.2">
      <c r="A19" s="235" t="s">
        <v>29</v>
      </c>
      <c r="B19" s="247">
        <v>1836289</v>
      </c>
      <c r="C19" s="275">
        <v>3.5362786463299227</v>
      </c>
      <c r="D19" s="247">
        <v>1767235</v>
      </c>
      <c r="E19" s="275">
        <v>3.4032962096635444</v>
      </c>
      <c r="F19" s="248"/>
      <c r="G19" s="248"/>
      <c r="H19" s="247">
        <v>6591320</v>
      </c>
      <c r="I19" s="279">
        <v>3.3441728622989193</v>
      </c>
      <c r="J19" s="247">
        <v>6545967</v>
      </c>
      <c r="K19" s="279">
        <v>3.3211625590783429</v>
      </c>
      <c r="L19" s="3"/>
    </row>
    <row r="20" spans="1:16" ht="9.1999999999999993" customHeight="1" x14ac:dyDescent="0.2">
      <c r="A20" s="235" t="s">
        <v>30</v>
      </c>
      <c r="B20" s="247">
        <v>1597807</v>
      </c>
      <c r="C20" s="275">
        <v>3.0770160770208146</v>
      </c>
      <c r="D20" s="247">
        <v>1560747</v>
      </c>
      <c r="E20" s="275">
        <v>3.0056468717198039</v>
      </c>
      <c r="F20" s="248"/>
      <c r="G20" s="248"/>
      <c r="H20" s="247">
        <v>7319561</v>
      </c>
      <c r="I20" s="279">
        <v>3.7136532986020305</v>
      </c>
      <c r="J20" s="247">
        <v>7380685</v>
      </c>
      <c r="K20" s="279">
        <v>3.7446651781701839</v>
      </c>
      <c r="L20" s="3"/>
    </row>
    <row r="21" spans="1:16" ht="9.1999999999999993" customHeight="1" x14ac:dyDescent="0.2">
      <c r="A21" s="235" t="s">
        <v>31</v>
      </c>
      <c r="B21" s="247">
        <v>1270527</v>
      </c>
      <c r="C21" s="275">
        <v>2.4467485780754648</v>
      </c>
      <c r="D21" s="247">
        <v>1288044</v>
      </c>
      <c r="E21" s="275">
        <v>2.4804823710937542</v>
      </c>
      <c r="F21" s="248"/>
      <c r="G21" s="248"/>
      <c r="H21" s="247">
        <v>7845094</v>
      </c>
      <c r="I21" s="279">
        <v>3.9802877810490274</v>
      </c>
      <c r="J21" s="247">
        <v>7994325</v>
      </c>
      <c r="K21" s="279">
        <v>4.0560016381237451</v>
      </c>
      <c r="L21" s="3"/>
    </row>
    <row r="22" spans="1:16" ht="9.1999999999999993" customHeight="1" x14ac:dyDescent="0.2">
      <c r="A22" s="235" t="s">
        <v>32</v>
      </c>
      <c r="B22" s="247">
        <v>946102</v>
      </c>
      <c r="C22" s="275">
        <v>1.82197916550719</v>
      </c>
      <c r="D22" s="247">
        <v>1009765</v>
      </c>
      <c r="E22" s="275">
        <v>1.9445797515049834</v>
      </c>
      <c r="F22" s="248"/>
      <c r="G22" s="248"/>
      <c r="H22" s="247">
        <v>7203951</v>
      </c>
      <c r="I22" s="279">
        <v>3.6549973958981146</v>
      </c>
      <c r="J22" s="247">
        <v>7502317</v>
      </c>
      <c r="K22" s="279">
        <v>3.8063764034766692</v>
      </c>
      <c r="L22" s="3"/>
    </row>
    <row r="23" spans="1:16" ht="9.1999999999999993" customHeight="1" x14ac:dyDescent="0.2">
      <c r="A23" s="235" t="s">
        <v>33</v>
      </c>
      <c r="B23" s="247">
        <v>714753</v>
      </c>
      <c r="C23" s="275">
        <v>1.3764531461552354</v>
      </c>
      <c r="D23" s="247">
        <v>784215</v>
      </c>
      <c r="E23" s="275">
        <v>1.5102212988432757</v>
      </c>
      <c r="F23" s="248"/>
      <c r="G23" s="248"/>
      <c r="H23" s="247">
        <v>6603116</v>
      </c>
      <c r="I23" s="279">
        <v>3.3501576821959462</v>
      </c>
      <c r="J23" s="247">
        <v>6939134</v>
      </c>
      <c r="K23" s="279">
        <v>3.5206398127622003</v>
      </c>
      <c r="L23" s="3"/>
    </row>
    <row r="24" spans="1:16" ht="9.1999999999999993" customHeight="1" x14ac:dyDescent="0.2">
      <c r="A24" s="235" t="s">
        <v>34</v>
      </c>
      <c r="B24" s="247">
        <v>451268</v>
      </c>
      <c r="C24" s="275">
        <v>0.86904043544998166</v>
      </c>
      <c r="D24" s="247">
        <v>553836</v>
      </c>
      <c r="E24" s="275">
        <v>1.0665632808173326</v>
      </c>
      <c r="F24" s="248"/>
      <c r="G24" s="248"/>
      <c r="H24" s="247">
        <v>4775674</v>
      </c>
      <c r="I24" s="279">
        <v>2.4229865019429382</v>
      </c>
      <c r="J24" s="247">
        <v>5189115</v>
      </c>
      <c r="K24" s="279">
        <v>2.6327499745647693</v>
      </c>
      <c r="L24" s="3"/>
    </row>
    <row r="25" spans="1:16" ht="9.1999999999999993" customHeight="1" x14ac:dyDescent="0.2">
      <c r="A25" s="235" t="s">
        <v>35</v>
      </c>
      <c r="B25" s="247">
        <v>329580</v>
      </c>
      <c r="C25" s="275">
        <v>0.63469678044001565</v>
      </c>
      <c r="D25" s="247">
        <v>411878</v>
      </c>
      <c r="E25" s="275">
        <v>0.79318417541741837</v>
      </c>
      <c r="F25" s="248"/>
      <c r="G25" s="248"/>
      <c r="H25" s="247">
        <v>3490750</v>
      </c>
      <c r="I25" s="279">
        <v>1.7710673156621055</v>
      </c>
      <c r="J25" s="247">
        <v>4011642</v>
      </c>
      <c r="K25" s="279">
        <v>2.035347139823064</v>
      </c>
      <c r="L25" s="3"/>
    </row>
    <row r="26" spans="1:16" ht="9.1999999999999993" customHeight="1" x14ac:dyDescent="0.2">
      <c r="A26" s="235" t="s">
        <v>36</v>
      </c>
      <c r="B26" s="247">
        <v>212314</v>
      </c>
      <c r="C26" s="275">
        <v>0.40886890054718567</v>
      </c>
      <c r="D26" s="247">
        <v>305464</v>
      </c>
      <c r="E26" s="275">
        <v>0.58825480108116068</v>
      </c>
      <c r="F26" s="248"/>
      <c r="G26" s="248"/>
      <c r="H26" s="247">
        <v>2616684</v>
      </c>
      <c r="I26" s="279">
        <v>1.327601090830332</v>
      </c>
      <c r="J26" s="247">
        <v>3255943</v>
      </c>
      <c r="K26" s="279">
        <v>1.6519356095277014</v>
      </c>
      <c r="L26" s="3"/>
    </row>
    <row r="27" spans="1:16" ht="9.1999999999999993" customHeight="1" x14ac:dyDescent="0.2">
      <c r="A27" s="235" t="s">
        <v>37</v>
      </c>
      <c r="B27" s="247">
        <v>146654</v>
      </c>
      <c r="C27" s="275">
        <v>0.28242254274728457</v>
      </c>
      <c r="D27" s="247">
        <v>223302</v>
      </c>
      <c r="E27" s="275">
        <v>0.43002931144431211</v>
      </c>
      <c r="F27" s="248"/>
      <c r="G27" s="248"/>
      <c r="H27" s="247">
        <v>1942344</v>
      </c>
      <c r="I27" s="279">
        <v>0.98546787199667607</v>
      </c>
      <c r="J27" s="247">
        <v>2829847</v>
      </c>
      <c r="K27" s="279">
        <v>1.4357514946714782</v>
      </c>
      <c r="L27" s="3"/>
    </row>
    <row r="28" spans="1:16" ht="9.1999999999999993" customHeight="1" x14ac:dyDescent="0.2">
      <c r="A28" s="235" t="s">
        <v>38</v>
      </c>
      <c r="B28" s="247">
        <v>66736</v>
      </c>
      <c r="C28" s="275">
        <v>0.1285184912295797</v>
      </c>
      <c r="D28" s="247">
        <v>130798</v>
      </c>
      <c r="E28" s="275">
        <v>0.2518874612779694</v>
      </c>
      <c r="F28" s="248"/>
      <c r="G28" s="248"/>
      <c r="H28" s="247">
        <v>1097000</v>
      </c>
      <c r="I28" s="279">
        <v>0.55657404434042257</v>
      </c>
      <c r="J28" s="247">
        <v>1957802</v>
      </c>
      <c r="K28" s="279">
        <v>0.99331064462877661</v>
      </c>
      <c r="L28" s="3"/>
    </row>
    <row r="29" spans="1:16" ht="9.1999999999999993" customHeight="1" thickBot="1" x14ac:dyDescent="0.25">
      <c r="A29" s="249" t="s">
        <v>92</v>
      </c>
      <c r="B29" s="250">
        <v>34654</v>
      </c>
      <c r="C29" s="276">
        <v>6.6735791702677044E-2</v>
      </c>
      <c r="D29" s="250">
        <v>73970</v>
      </c>
      <c r="E29" s="276">
        <v>0.14244954441758589</v>
      </c>
      <c r="F29" s="248"/>
      <c r="G29" s="248"/>
      <c r="H29" s="251">
        <v>492845</v>
      </c>
      <c r="I29" s="281">
        <v>0.25004989506194669</v>
      </c>
      <c r="J29" s="251">
        <v>1235898</v>
      </c>
      <c r="K29" s="281">
        <v>0.62704534936393763</v>
      </c>
      <c r="L29" s="3"/>
    </row>
    <row r="30" spans="1:16" ht="10.7" customHeight="1" x14ac:dyDescent="0.2">
      <c r="A30" s="242" t="s">
        <v>0</v>
      </c>
      <c r="B30" s="174">
        <v>26335677</v>
      </c>
      <c r="C30" s="273">
        <v>50.716576863305328</v>
      </c>
      <c r="D30" s="174">
        <v>25591481</v>
      </c>
      <c r="E30" s="273">
        <v>49.283423136694672</v>
      </c>
      <c r="F30" s="243"/>
      <c r="G30" s="243"/>
      <c r="H30" s="252">
        <v>96959514</v>
      </c>
      <c r="I30" s="268">
        <v>49.193390013000744</v>
      </c>
      <c r="J30" s="252">
        <v>100139149</v>
      </c>
      <c r="K30" s="268">
        <v>50.806609986999248</v>
      </c>
      <c r="L30" s="3"/>
    </row>
    <row r="31" spans="1:16" ht="10.5" customHeight="1" x14ac:dyDescent="0.2">
      <c r="A31" s="466" t="s">
        <v>352</v>
      </c>
      <c r="B31" s="466"/>
      <c r="C31" s="466"/>
      <c r="D31" s="466"/>
      <c r="E31" s="466"/>
      <c r="F31" s="466"/>
      <c r="G31" s="466"/>
      <c r="H31" s="466"/>
      <c r="I31" s="466"/>
      <c r="J31" s="466"/>
      <c r="K31" s="466"/>
      <c r="L31" s="3"/>
    </row>
    <row r="32" spans="1:16" ht="18" customHeight="1" x14ac:dyDescent="0.2">
      <c r="A32" s="438" t="s">
        <v>250</v>
      </c>
      <c r="B32" s="438"/>
      <c r="C32" s="438"/>
      <c r="D32" s="438"/>
      <c r="E32" s="438"/>
      <c r="F32" s="438"/>
      <c r="G32" s="438"/>
      <c r="H32" s="438"/>
      <c r="I32" s="438"/>
      <c r="J32" s="438"/>
      <c r="K32" s="438"/>
      <c r="L32" s="438"/>
      <c r="M32" s="438"/>
      <c r="N32" s="438"/>
      <c r="O32" s="438"/>
      <c r="P32" s="438"/>
    </row>
    <row r="35" ht="12.75" customHeight="1" x14ac:dyDescent="0.2"/>
    <row r="56" ht="12.75" customHeight="1" x14ac:dyDescent="0.2"/>
    <row r="60" ht="12.75" customHeight="1" x14ac:dyDescent="0.2"/>
    <row r="82" ht="12.75" customHeight="1" x14ac:dyDescent="0.2"/>
    <row r="86" ht="12.75" customHeight="1" x14ac:dyDescent="0.2"/>
    <row r="107" ht="12.75" customHeight="1" x14ac:dyDescent="0.2"/>
    <row r="111" ht="12.75" customHeight="1" x14ac:dyDescent="0.2"/>
  </sheetData>
  <mergeCells count="11">
    <mergeCell ref="A32:H32"/>
    <mergeCell ref="A1:E1"/>
    <mergeCell ref="A2:H2"/>
    <mergeCell ref="I2:K2"/>
    <mergeCell ref="A3:H3"/>
    <mergeCell ref="I3:K3"/>
    <mergeCell ref="H6:K6"/>
    <mergeCell ref="A5:K5"/>
    <mergeCell ref="B6:E6"/>
    <mergeCell ref="A31:K31"/>
    <mergeCell ref="I32:P32"/>
  </mergeCells>
  <phoneticPr fontId="3" type="noConversion"/>
  <pageMargins left="1.05" right="1.05" top="0.5" bottom="0.25" header="0" footer="0"/>
  <pageSetup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view="pageLayout" zoomScale="205" zoomScaleNormal="100" zoomScaleSheetLayoutView="100" zoomScalePageLayoutView="205" workbookViewId="0">
      <selection activeCell="F10" sqref="F10"/>
    </sheetView>
  </sheetViews>
  <sheetFormatPr defaultRowHeight="12.75" x14ac:dyDescent="0.2"/>
  <cols>
    <col min="1" max="1" width="14.85546875" customWidth="1"/>
    <col min="2" max="2" width="2.7109375" bestFit="1" customWidth="1"/>
    <col min="3" max="3" width="3.28515625" bestFit="1" customWidth="1"/>
    <col min="4" max="4" width="4" customWidth="1"/>
  </cols>
  <sheetData>
    <row r="1" spans="1:5" ht="10.5" customHeight="1" x14ac:dyDescent="0.2">
      <c r="A1" s="457" t="s">
        <v>262</v>
      </c>
      <c r="B1" s="457"/>
      <c r="C1" s="457"/>
      <c r="D1" s="457"/>
      <c r="E1" s="457"/>
    </row>
    <row r="2" spans="1:5" ht="36" customHeight="1" x14ac:dyDescent="0.2">
      <c r="A2" s="432" t="s">
        <v>338</v>
      </c>
      <c r="B2" s="458"/>
      <c r="C2" s="458"/>
      <c r="D2" s="458"/>
    </row>
    <row r="3" spans="1:5" ht="39.75" customHeight="1" x14ac:dyDescent="0.2">
      <c r="A3" s="433" t="s">
        <v>362</v>
      </c>
      <c r="B3" s="433"/>
      <c r="C3" s="433"/>
      <c r="D3" s="433"/>
    </row>
    <row r="4" spans="1:5" ht="7.5" customHeight="1" x14ac:dyDescent="0.2">
      <c r="A4" s="70"/>
      <c r="B4" s="70"/>
      <c r="C4" s="70"/>
      <c r="D4" s="70"/>
    </row>
    <row r="5" spans="1:5" ht="18" customHeight="1" x14ac:dyDescent="0.2">
      <c r="A5" s="467" t="s">
        <v>363</v>
      </c>
      <c r="B5" s="468"/>
      <c r="C5" s="468"/>
      <c r="D5" s="468"/>
    </row>
    <row r="6" spans="1:5" ht="9.1999999999999993" customHeight="1" x14ac:dyDescent="0.2">
      <c r="A6" s="61"/>
      <c r="B6" s="62" t="s">
        <v>91</v>
      </c>
      <c r="C6" s="62" t="s">
        <v>47</v>
      </c>
      <c r="D6" s="62" t="s">
        <v>49</v>
      </c>
    </row>
    <row r="7" spans="1:5" ht="9.1999999999999993" customHeight="1" x14ac:dyDescent="0.2">
      <c r="A7" s="227" t="s">
        <v>21</v>
      </c>
      <c r="B7" s="53">
        <v>27</v>
      </c>
      <c r="C7" s="53">
        <v>26</v>
      </c>
      <c r="D7" s="53">
        <v>28</v>
      </c>
    </row>
    <row r="8" spans="1:5" ht="9.1999999999999993" customHeight="1" x14ac:dyDescent="0.2">
      <c r="A8" s="235" t="s">
        <v>84</v>
      </c>
      <c r="B8" s="236">
        <v>18</v>
      </c>
      <c r="C8" s="236">
        <v>18</v>
      </c>
      <c r="D8" s="236">
        <v>18</v>
      </c>
    </row>
    <row r="9" spans="1:5" ht="9.1999999999999993" customHeight="1" x14ac:dyDescent="0.2">
      <c r="A9" s="235" t="s">
        <v>85</v>
      </c>
      <c r="B9" s="236">
        <v>39</v>
      </c>
      <c r="C9" s="236">
        <v>38</v>
      </c>
      <c r="D9" s="236">
        <v>40</v>
      </c>
    </row>
    <row r="10" spans="1:5" ht="9.1999999999999993" customHeight="1" x14ac:dyDescent="0.2">
      <c r="A10" s="230" t="s">
        <v>68</v>
      </c>
      <c r="B10" s="237">
        <v>42</v>
      </c>
      <c r="C10" s="237">
        <v>41</v>
      </c>
      <c r="D10" s="237">
        <v>43</v>
      </c>
    </row>
    <row r="11" spans="1:5" ht="9.1999999999999993" customHeight="1" x14ac:dyDescent="0.2">
      <c r="A11" s="230" t="s">
        <v>69</v>
      </c>
      <c r="B11" s="237">
        <v>33</v>
      </c>
      <c r="C11" s="237">
        <v>31</v>
      </c>
      <c r="D11" s="237">
        <v>34</v>
      </c>
    </row>
    <row r="12" spans="1:5" ht="9.1999999999999993" customHeight="1" x14ac:dyDescent="0.2">
      <c r="A12" s="230" t="s">
        <v>70</v>
      </c>
      <c r="B12" s="237">
        <v>36</v>
      </c>
      <c r="C12" s="237">
        <v>34</v>
      </c>
      <c r="D12" s="237">
        <v>37</v>
      </c>
    </row>
    <row r="13" spans="1:5" ht="9.1999999999999993" customHeight="1" thickBot="1" x14ac:dyDescent="0.25">
      <c r="A13" s="238" t="s">
        <v>71</v>
      </c>
      <c r="B13" s="239">
        <v>22</v>
      </c>
      <c r="C13" s="239">
        <v>21</v>
      </c>
      <c r="D13" s="239">
        <v>23</v>
      </c>
    </row>
    <row r="14" spans="1:5" ht="9.1999999999999993" customHeight="1" x14ac:dyDescent="0.2">
      <c r="A14" s="240" t="s">
        <v>91</v>
      </c>
      <c r="B14" s="241">
        <v>37</v>
      </c>
      <c r="C14" s="241">
        <v>35</v>
      </c>
      <c r="D14" s="241">
        <v>38</v>
      </c>
      <c r="E14" s="12"/>
    </row>
    <row r="15" spans="1:5" ht="32.25" customHeight="1" x14ac:dyDescent="0.2">
      <c r="A15" s="471" t="s">
        <v>249</v>
      </c>
      <c r="B15" s="472"/>
      <c r="C15" s="472"/>
      <c r="D15" s="472"/>
      <c r="E15" s="72"/>
    </row>
    <row r="16" spans="1:5" ht="18" customHeight="1" x14ac:dyDescent="0.2">
      <c r="A16" s="469" t="s">
        <v>352</v>
      </c>
      <c r="B16" s="470"/>
      <c r="C16" s="470"/>
      <c r="D16" s="470"/>
      <c r="E16" s="12"/>
    </row>
    <row r="17" spans="1:5" ht="18" customHeight="1" x14ac:dyDescent="0.2">
      <c r="A17" s="438" t="s">
        <v>250</v>
      </c>
      <c r="B17" s="438"/>
      <c r="C17" s="438"/>
      <c r="D17" s="438"/>
      <c r="E17" s="69"/>
    </row>
    <row r="19" spans="1:5" x14ac:dyDescent="0.2">
      <c r="A19" s="7"/>
    </row>
    <row r="20" spans="1:5" ht="12.75" customHeight="1" x14ac:dyDescent="0.2">
      <c r="A20" s="7"/>
    </row>
    <row r="21" spans="1:5" x14ac:dyDescent="0.2">
      <c r="A21" s="7"/>
    </row>
    <row r="22" spans="1:5" ht="12.75" customHeight="1" x14ac:dyDescent="0.2">
      <c r="A22" s="7"/>
    </row>
    <row r="23" spans="1:5" x14ac:dyDescent="0.2">
      <c r="A23" s="7"/>
    </row>
    <row r="24" spans="1:5" x14ac:dyDescent="0.2">
      <c r="A24" s="7"/>
    </row>
    <row r="25" spans="1:5" x14ac:dyDescent="0.2">
      <c r="A25" s="7"/>
    </row>
    <row r="26" spans="1:5" ht="12.75" customHeight="1" x14ac:dyDescent="0.2">
      <c r="A26" s="4"/>
      <c r="B26" s="10"/>
      <c r="C26" s="10"/>
      <c r="D26" s="10"/>
    </row>
    <row r="27" spans="1:5" x14ac:dyDescent="0.2">
      <c r="B27" s="10"/>
      <c r="C27" s="10"/>
      <c r="D27" s="10"/>
    </row>
    <row r="28" spans="1:5" x14ac:dyDescent="0.2">
      <c r="B28" s="10"/>
      <c r="C28" s="10"/>
      <c r="D28" s="10"/>
    </row>
    <row r="29" spans="1:5" x14ac:dyDescent="0.2">
      <c r="B29" s="10"/>
      <c r="C29" s="10"/>
      <c r="D29" s="10"/>
    </row>
    <row r="30" spans="1:5" x14ac:dyDescent="0.2">
      <c r="B30" s="10"/>
      <c r="C30" s="10"/>
      <c r="D30" s="10"/>
    </row>
    <row r="31" spans="1:5" ht="12.75" customHeight="1" x14ac:dyDescent="0.2">
      <c r="B31" s="10"/>
      <c r="C31" s="10"/>
      <c r="D31" s="10"/>
    </row>
    <row r="32" spans="1:5" ht="12.75" customHeight="1" x14ac:dyDescent="0.2">
      <c r="B32" s="10"/>
      <c r="C32" s="10"/>
      <c r="D32" s="10"/>
    </row>
    <row r="33" spans="2:4" x14ac:dyDescent="0.2">
      <c r="B33" s="10"/>
      <c r="C33" s="10"/>
      <c r="D33" s="10"/>
    </row>
    <row r="44" spans="2:4" ht="13.5" customHeight="1" x14ac:dyDescent="0.2"/>
    <row r="46" spans="2:4" ht="12.75" customHeight="1" x14ac:dyDescent="0.2"/>
    <row r="49" ht="12.75" customHeight="1" x14ac:dyDescent="0.2"/>
    <row r="50" ht="13.5" customHeight="1" x14ac:dyDescent="0.2"/>
    <row r="52" ht="12.75" customHeight="1" x14ac:dyDescent="0.2"/>
    <row r="55" ht="13.5" customHeight="1" x14ac:dyDescent="0.2"/>
    <row r="58" ht="12.75" customHeight="1" x14ac:dyDescent="0.2"/>
  </sheetData>
  <mergeCells count="7">
    <mergeCell ref="A17:D17"/>
    <mergeCell ref="A1:E1"/>
    <mergeCell ref="A2:D2"/>
    <mergeCell ref="A3:D3"/>
    <mergeCell ref="A5:D5"/>
    <mergeCell ref="A16:D16"/>
    <mergeCell ref="A15:D15"/>
  </mergeCells>
  <phoneticPr fontId="3" type="noConversion"/>
  <pageMargins left="1.05" right="1.05" top="0.5" bottom="0.25" header="0" footer="0"/>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44</vt:i4>
      </vt:variant>
    </vt:vector>
  </HeadingPairs>
  <TitlesOfParts>
    <vt:vector size="88" baseType="lpstr">
      <vt:lpstr>1.Race&amp;Ethnicity</vt:lpstr>
      <vt:lpstr>2.ChangeRace&amp;Ethnicity</vt:lpstr>
      <vt:lpstr>3.RaceHispanic</vt:lpstr>
      <vt:lpstr>4.Nativity</vt:lpstr>
      <vt:lpstr>5.ChangeNativity</vt:lpstr>
      <vt:lpstr>6.HispanicOrigin</vt:lpstr>
      <vt:lpstr>7.CountryofOrigin&amp;Nativity</vt:lpstr>
      <vt:lpstr>8.Ethnicity,Sex&amp;Age</vt:lpstr>
      <vt:lpstr>9.MedianAge</vt:lpstr>
      <vt:lpstr>10.Nativity,Sex&amp;Age</vt:lpstr>
      <vt:lpstr>10a.Nativity,Gender&amp;Age</vt:lpstr>
      <vt:lpstr>11.Births</vt:lpstr>
      <vt:lpstr>12.UnmarriedBirths</vt:lpstr>
      <vt:lpstr>13.State</vt:lpstr>
      <vt:lpstr>14.ChangeStateShare</vt:lpstr>
      <vt:lpstr>15.StateShare</vt:lpstr>
      <vt:lpstr>16.Marstat</vt:lpstr>
      <vt:lpstr>17.HouseholdType</vt:lpstr>
      <vt:lpstr>18.FamilySize</vt:lpstr>
      <vt:lpstr>19.HouseholderType</vt:lpstr>
      <vt:lpstr>20.English</vt:lpstr>
      <vt:lpstr>21.FBEnglish</vt:lpstr>
      <vt:lpstr>22.EducAttain</vt:lpstr>
      <vt:lpstr>23.FBEducAttain</vt:lpstr>
      <vt:lpstr>24.SchoolEnrollment</vt:lpstr>
      <vt:lpstr>25.Dropouts</vt:lpstr>
      <vt:lpstr>26.CollegeEnrollment</vt:lpstr>
      <vt:lpstr>27.Occupation</vt:lpstr>
      <vt:lpstr>28.Det.Occupation</vt:lpstr>
      <vt:lpstr>29.Industry</vt:lpstr>
      <vt:lpstr>30.Det.Industry</vt:lpstr>
      <vt:lpstr>31.Earnings</vt:lpstr>
      <vt:lpstr>32.MedEarnings</vt:lpstr>
      <vt:lpstr>33.FTYREarnings</vt:lpstr>
      <vt:lpstr>34.FTYRMedEarnings</vt:lpstr>
      <vt:lpstr>35.HHldIncDist</vt:lpstr>
      <vt:lpstr>36.MedHHldInc</vt:lpstr>
      <vt:lpstr>37.Poverty</vt:lpstr>
      <vt:lpstr>38. Welfare income</vt:lpstr>
      <vt:lpstr>39. Food stamp recipiency</vt:lpstr>
      <vt:lpstr>40.HealthInsurance</vt:lpstr>
      <vt:lpstr>41. Public vs. Private Health</vt:lpstr>
      <vt:lpstr>42.Homeownership</vt:lpstr>
      <vt:lpstr>43.FBHomeownership</vt:lpstr>
      <vt:lpstr>'1.Race&amp;Ethnicity'!Print_Area</vt:lpstr>
      <vt:lpstr>'10.Nativity,Sex&amp;Age'!Print_Area</vt:lpstr>
      <vt:lpstr>'10a.Nativity,Gender&amp;Age'!Print_Area</vt:lpstr>
      <vt:lpstr>'11.Births'!Print_Area</vt:lpstr>
      <vt:lpstr>'12.UnmarriedBirths'!Print_Area</vt:lpstr>
      <vt:lpstr>'13.State'!Print_Area</vt:lpstr>
      <vt:lpstr>'14.ChangeStateShare'!Print_Area</vt:lpstr>
      <vt:lpstr>'15.StateShare'!Print_Area</vt:lpstr>
      <vt:lpstr>'16.Marstat'!Print_Area</vt:lpstr>
      <vt:lpstr>'17.HouseholdType'!Print_Area</vt:lpstr>
      <vt:lpstr>'18.FamilySize'!Print_Area</vt:lpstr>
      <vt:lpstr>'19.HouseholderType'!Print_Area</vt:lpstr>
      <vt:lpstr>'2.ChangeRace&amp;Ethnicity'!Print_Area</vt:lpstr>
      <vt:lpstr>'20.English'!Print_Area</vt:lpstr>
      <vt:lpstr>'21.FBEnglish'!Print_Area</vt:lpstr>
      <vt:lpstr>'22.EducAttain'!Print_Area</vt:lpstr>
      <vt:lpstr>'23.FBEducAttain'!Print_Area</vt:lpstr>
      <vt:lpstr>'24.SchoolEnrollment'!Print_Area</vt:lpstr>
      <vt:lpstr>'25.Dropouts'!Print_Area</vt:lpstr>
      <vt:lpstr>'26.CollegeEnrollment'!Print_Area</vt:lpstr>
      <vt:lpstr>'27.Occupation'!Print_Area</vt:lpstr>
      <vt:lpstr>'28.Det.Occupation'!Print_Area</vt:lpstr>
      <vt:lpstr>'29.Industry'!Print_Area</vt:lpstr>
      <vt:lpstr>'3.RaceHispanic'!Print_Area</vt:lpstr>
      <vt:lpstr>'30.Det.Industry'!Print_Area</vt:lpstr>
      <vt:lpstr>'31.Earnings'!Print_Area</vt:lpstr>
      <vt:lpstr>'32.MedEarnings'!Print_Area</vt:lpstr>
      <vt:lpstr>'33.FTYREarnings'!Print_Area</vt:lpstr>
      <vt:lpstr>'34.FTYRMedEarnings'!Print_Area</vt:lpstr>
      <vt:lpstr>'35.HHldIncDist'!Print_Area</vt:lpstr>
      <vt:lpstr>'36.MedHHldInc'!Print_Area</vt:lpstr>
      <vt:lpstr>'37.Poverty'!Print_Area</vt:lpstr>
      <vt:lpstr>'38. Welfare income'!Print_Area</vt:lpstr>
      <vt:lpstr>'39. Food stamp recipiency'!Print_Area</vt:lpstr>
      <vt:lpstr>'4.Nativity'!Print_Area</vt:lpstr>
      <vt:lpstr>'40.HealthInsurance'!Print_Area</vt:lpstr>
      <vt:lpstr>'41. Public vs. Private Health'!Print_Area</vt:lpstr>
      <vt:lpstr>'42.Homeownership'!Print_Area</vt:lpstr>
      <vt:lpstr>'43.FBHomeownership'!Print_Area</vt:lpstr>
      <vt:lpstr>'5.ChangeNativity'!Print_Area</vt:lpstr>
      <vt:lpstr>'6.HispanicOrigin'!Print_Area</vt:lpstr>
      <vt:lpstr>'7.CountryofOrigin&amp;Nativity'!Print_Area</vt:lpstr>
      <vt:lpstr>'8.Ethnicity,Sex&amp;Age'!Print_Area</vt:lpstr>
      <vt:lpstr>'9.MedianAge'!Print_Area</vt:lpstr>
    </vt:vector>
  </TitlesOfParts>
  <Company>Pew Hispanic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rfry</dc:creator>
  <cp:lastModifiedBy>msuh</cp:lastModifiedBy>
  <cp:lastPrinted>2015-03-19T12:53:15Z</cp:lastPrinted>
  <dcterms:created xsi:type="dcterms:W3CDTF">2006-09-05T16:50:23Z</dcterms:created>
  <dcterms:modified xsi:type="dcterms:W3CDTF">2015-03-19T13:17:43Z</dcterms:modified>
</cp:coreProperties>
</file>