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https://pew-my.sharepoint.com/personal/bsakla_pewresearch_org/Documents/Desktop/Blog Team/Short Reads/June 2025/Medicaid/"/>
    </mc:Choice>
  </mc:AlternateContent>
  <xr:revisionPtr revIDLastSave="30" documentId="8_{2DE37336-6A62-4A26-9B9F-8A7ED0D54C53}" xr6:coauthVersionLast="47" xr6:coauthVersionMax="47" xr10:uidLastSave="{0358126B-5E84-774F-B0FE-BE53F4F3C750}"/>
  <bookViews>
    <workbookView xWindow="0" yWindow="760" windowWidth="30240" windowHeight="17040" xr2:uid="{634303CA-E643-4363-88C5-1B1DDC3084A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6" i="1"/>
  <c r="M58" i="1"/>
  <c r="E58" i="1"/>
  <c r="C58" i="1"/>
  <c r="B58" i="1"/>
  <c r="F56" i="1"/>
  <c r="K56" i="1" s="1"/>
  <c r="D56" i="1"/>
  <c r="I56" i="1" s="1"/>
  <c r="F55" i="1"/>
  <c r="K55" i="1" s="1"/>
  <c r="D55" i="1"/>
  <c r="I55" i="1" s="1"/>
  <c r="F54" i="1"/>
  <c r="K54" i="1" s="1"/>
  <c r="D54" i="1"/>
  <c r="I54" i="1" s="1"/>
  <c r="F53" i="1"/>
  <c r="K53" i="1" s="1"/>
  <c r="D53" i="1"/>
  <c r="I53" i="1" s="1"/>
  <c r="F52" i="1"/>
  <c r="K52" i="1" s="1"/>
  <c r="D52" i="1"/>
  <c r="I52" i="1" s="1"/>
  <c r="F51" i="1"/>
  <c r="K51" i="1" s="1"/>
  <c r="D51" i="1"/>
  <c r="I51" i="1" s="1"/>
  <c r="F50" i="1"/>
  <c r="K50" i="1" s="1"/>
  <c r="D50" i="1"/>
  <c r="I50" i="1" s="1"/>
  <c r="F49" i="1"/>
  <c r="K49" i="1" s="1"/>
  <c r="D49" i="1"/>
  <c r="I49" i="1" s="1"/>
  <c r="F48" i="1"/>
  <c r="K48" i="1" s="1"/>
  <c r="D48" i="1"/>
  <c r="I48" i="1" s="1"/>
  <c r="F47" i="1"/>
  <c r="K47" i="1" s="1"/>
  <c r="D47" i="1"/>
  <c r="I47" i="1" s="1"/>
  <c r="F46" i="1"/>
  <c r="K46" i="1" s="1"/>
  <c r="D46" i="1"/>
  <c r="I46" i="1" s="1"/>
  <c r="F45" i="1"/>
  <c r="K45" i="1" s="1"/>
  <c r="D45" i="1"/>
  <c r="I45" i="1" s="1"/>
  <c r="F44" i="1"/>
  <c r="K44" i="1" s="1"/>
  <c r="D44" i="1"/>
  <c r="I44" i="1" s="1"/>
  <c r="F43" i="1"/>
  <c r="K43" i="1" s="1"/>
  <c r="D43" i="1"/>
  <c r="I43" i="1" s="1"/>
  <c r="F42" i="1"/>
  <c r="K42" i="1" s="1"/>
  <c r="D42" i="1"/>
  <c r="I42" i="1" s="1"/>
  <c r="F41" i="1"/>
  <c r="K41" i="1" s="1"/>
  <c r="D41" i="1"/>
  <c r="I41" i="1" s="1"/>
  <c r="F40" i="1"/>
  <c r="K40" i="1" s="1"/>
  <c r="D40" i="1"/>
  <c r="I40" i="1" s="1"/>
  <c r="F39" i="1"/>
  <c r="K39" i="1" s="1"/>
  <c r="D39" i="1"/>
  <c r="I39" i="1" s="1"/>
  <c r="F38" i="1"/>
  <c r="K38" i="1" s="1"/>
  <c r="D38" i="1"/>
  <c r="I38" i="1" s="1"/>
  <c r="F37" i="1"/>
  <c r="K37" i="1" s="1"/>
  <c r="D37" i="1"/>
  <c r="I37" i="1" s="1"/>
  <c r="F36" i="1"/>
  <c r="K36" i="1" s="1"/>
  <c r="D36" i="1"/>
  <c r="I36" i="1" s="1"/>
  <c r="F35" i="1"/>
  <c r="K35" i="1" s="1"/>
  <c r="D35" i="1"/>
  <c r="I35" i="1" s="1"/>
  <c r="F34" i="1"/>
  <c r="K34" i="1" s="1"/>
  <c r="D34" i="1"/>
  <c r="I34" i="1" s="1"/>
  <c r="F33" i="1"/>
  <c r="K33" i="1" s="1"/>
  <c r="D33" i="1"/>
  <c r="I33" i="1" s="1"/>
  <c r="F32" i="1"/>
  <c r="K32" i="1" s="1"/>
  <c r="D32" i="1"/>
  <c r="I32" i="1" s="1"/>
  <c r="F31" i="1"/>
  <c r="K31" i="1" s="1"/>
  <c r="D31" i="1"/>
  <c r="I31" i="1" s="1"/>
  <c r="F30" i="1"/>
  <c r="K30" i="1" s="1"/>
  <c r="D30" i="1"/>
  <c r="I30" i="1" s="1"/>
  <c r="F29" i="1"/>
  <c r="K29" i="1" s="1"/>
  <c r="D29" i="1"/>
  <c r="I29" i="1" s="1"/>
  <c r="F28" i="1"/>
  <c r="K28" i="1" s="1"/>
  <c r="D28" i="1"/>
  <c r="I28" i="1" s="1"/>
  <c r="F27" i="1"/>
  <c r="K27" i="1" s="1"/>
  <c r="D27" i="1"/>
  <c r="I27" i="1" s="1"/>
  <c r="F26" i="1"/>
  <c r="K26" i="1" s="1"/>
  <c r="D26" i="1"/>
  <c r="I26" i="1" s="1"/>
  <c r="F25" i="1"/>
  <c r="K25" i="1" s="1"/>
  <c r="D25" i="1"/>
  <c r="I25" i="1" s="1"/>
  <c r="F24" i="1"/>
  <c r="K24" i="1" s="1"/>
  <c r="D24" i="1"/>
  <c r="I24" i="1" s="1"/>
  <c r="F23" i="1"/>
  <c r="K23" i="1" s="1"/>
  <c r="D23" i="1"/>
  <c r="I23" i="1" s="1"/>
  <c r="F22" i="1"/>
  <c r="K22" i="1" s="1"/>
  <c r="D22" i="1"/>
  <c r="I22" i="1" s="1"/>
  <c r="F21" i="1"/>
  <c r="K21" i="1" s="1"/>
  <c r="D21" i="1"/>
  <c r="I21" i="1" s="1"/>
  <c r="F20" i="1"/>
  <c r="K20" i="1" s="1"/>
  <c r="D20" i="1"/>
  <c r="I20" i="1" s="1"/>
  <c r="F19" i="1"/>
  <c r="K19" i="1" s="1"/>
  <c r="D19" i="1"/>
  <c r="I19" i="1" s="1"/>
  <c r="F18" i="1"/>
  <c r="K18" i="1" s="1"/>
  <c r="D18" i="1"/>
  <c r="I18" i="1" s="1"/>
  <c r="F17" i="1"/>
  <c r="K17" i="1" s="1"/>
  <c r="D17" i="1"/>
  <c r="I17" i="1" s="1"/>
  <c r="F16" i="1"/>
  <c r="K16" i="1" s="1"/>
  <c r="D16" i="1"/>
  <c r="I16" i="1" s="1"/>
  <c r="F15" i="1"/>
  <c r="K15" i="1" s="1"/>
  <c r="D15" i="1"/>
  <c r="I15" i="1" s="1"/>
  <c r="F14" i="1"/>
  <c r="K14" i="1" s="1"/>
  <c r="D14" i="1"/>
  <c r="I14" i="1" s="1"/>
  <c r="F13" i="1"/>
  <c r="K13" i="1" s="1"/>
  <c r="D13" i="1"/>
  <c r="I13" i="1" s="1"/>
  <c r="F12" i="1"/>
  <c r="K12" i="1" s="1"/>
  <c r="D12" i="1"/>
  <c r="I12" i="1" s="1"/>
  <c r="F11" i="1"/>
  <c r="K11" i="1" s="1"/>
  <c r="D11" i="1"/>
  <c r="I11" i="1" s="1"/>
  <c r="F10" i="1"/>
  <c r="K10" i="1" s="1"/>
  <c r="D10" i="1"/>
  <c r="I10" i="1" s="1"/>
  <c r="F9" i="1"/>
  <c r="K9" i="1" s="1"/>
  <c r="D9" i="1"/>
  <c r="I9" i="1" s="1"/>
  <c r="F8" i="1"/>
  <c r="K8" i="1" s="1"/>
  <c r="D8" i="1"/>
  <c r="I8" i="1" s="1"/>
  <c r="F7" i="1"/>
  <c r="K7" i="1" s="1"/>
  <c r="D7" i="1"/>
  <c r="I7" i="1" s="1"/>
  <c r="F6" i="1"/>
  <c r="K6" i="1" s="1"/>
  <c r="D6" i="1"/>
  <c r="I6" i="1" s="1"/>
  <c r="G58" i="1" l="1"/>
  <c r="H58" i="1"/>
  <c r="J58" i="1"/>
  <c r="F58" i="1"/>
  <c r="K58" i="1" s="1"/>
  <c r="D58" i="1"/>
  <c r="I58" i="1" s="1"/>
</calcChain>
</file>

<file path=xl/sharedStrings.xml><?xml version="1.0" encoding="utf-8"?>
<sst xmlns="http://schemas.openxmlformats.org/spreadsheetml/2006/main" count="71" uniqueCount="70">
  <si>
    <t>Preliminary data, January 2025</t>
  </si>
  <si>
    <t>CHIP</t>
  </si>
  <si>
    <t>TOTAL</t>
  </si>
  <si>
    <t>Population estimates, 1 July 2024</t>
  </si>
  <si>
    <t>Adults</t>
  </si>
  <si>
    <t>Children</t>
  </si>
  <si>
    <t>Total</t>
  </si>
  <si>
    <t>Medicaid adult</t>
  </si>
  <si>
    <t>Medicaid child</t>
  </si>
  <si>
    <t>Medicaid all</t>
  </si>
  <si>
    <t>Source: "January 2025: Medicaid and CHIP Eligibility Operations and Enrollment Snapshot," pp.23-26.</t>
  </si>
  <si>
    <t>Medicaid and CHIP enrollment by state</t>
  </si>
  <si>
    <t>Alaska</t>
  </si>
  <si>
    <t>Alabama</t>
  </si>
  <si>
    <t>Arkansas</t>
  </si>
  <si>
    <t>Arizona</t>
  </si>
  <si>
    <t>California</t>
  </si>
  <si>
    <t>Colorado</t>
  </si>
  <si>
    <t>Connecticut</t>
  </si>
  <si>
    <t>Washington, D.C.</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</si>
  <si>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</si>
  <si>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</si>
  <si>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</si>
  <si>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</si>
  <si>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</si>
  <si>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</si>
  <si>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</si>
  <si>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</si>
  <si>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</si>
  <si>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</si>
  <si>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</si>
  <si>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</si>
  <si>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</si>
  <si>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</si>
  <si>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</si>
  <si>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</si>
  <si>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</si>
  <si>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</si>
  <si>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</si>
  <si>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</si>
  <si>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</si>
  <si>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</si>
  <si>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</si>
  <si>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</si>
  <si>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</si>
  <si>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</si>
  <si>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</si>
  <si>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</si>
  <si>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</si>
  <si>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</si>
  <si>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</si>
  <si>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</si>
  <si>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</si>
  <si>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</si>
  <si>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</si>
  <si>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</si>
  <si>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</si>
  <si>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</si>
  <si>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</si>
  <si>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Wisconsin</t>
  </si>
  <si>
    <t>West Virginia</t>
  </si>
  <si>
    <t>Wyoming</t>
  </si>
  <si>
    <t>MEDICAID ENROLLMENT</t>
  </si>
  <si>
    <t>CHIP ENROLLMENT</t>
  </si>
  <si>
    <t>TOTAL ENROLLMENT</t>
  </si>
  <si>
    <t>Medicaid + CHIP</t>
  </si>
  <si>
    <t>Note: Enrollment shares are based on Census Bureau population estimates as of July 1, 2024. Because Rhode Island was unable to report enrollment data for January 2025, enrollment figures for Rhode Island in table are for November 2024.</t>
  </si>
  <si>
    <t>ENROLLMENT AS SHARE OF TOTAL POPULATION</t>
  </si>
  <si>
    <t>Full analysis: "What the data says about Medicaid"</t>
  </si>
  <si>
    <t>Washington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</si>
</sst>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Aptos Narrow"/>
      <family val="2"/>
      <scheme val="minor"/>
    </font>
    <font>
      <b/>
      <sz val="11"/>
      <color theme="1"/>
      <name val="Aptos Narrow"/>
      <family val="2"/>
      <scheme val="minor"/>
    </font>
    <font>
      <u/>
      <sz val="11"/>
      <color theme="10"/>
      <name val="Aptos Narrow"/>
      <family val="2"/>
      <scheme val="minor"/>
    </font>
    <font>
      <i/>
      <sz val="11"/>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7">
    <xf numFmtId="0" fontId="0" fillId="0" borderId="0" xfId="0"/>
    <xf numFmtId="3" fontId="0" fillId="0" borderId="0" xfId="0" applyNumberFormat="1"/>
    <xf numFmtId="164" fontId="0" fillId="0" borderId="0" xfId="0" applyNumberFormat="1"/>
    <xf numFmtId="0" fontId="2" fillId="0" borderId="0" xfId="1"/>
    <xf numFmtId="0" fontId="1" fillId="0" borderId="0" xfId="0" applyFont="1"/>
    <xf numFmtId="0" fontId="3" fillId="0" borderId="0" xfId="0" applyFont="1"/>
    <xf numFmtId="0" fontId="2" fillId="0" borderId="0" xfId="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ewresearch.org/short-reads/2025/06/24/what-the-data-says-about-medicaid/" TargetMode="External"/><Relationship Id="rId1" Type="http://schemas.openxmlformats.org/officeDocument/2006/relationships/hyperlink" Target="https://www.medicaid.gov/medicaid-and-chip-eligibility-operations-and-enrollment-snapho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9440C-A781-4158-BE21-80F0C095B189}">
  <dimension ref="A1:M64"/>
  <sheetViews>
    <sheetView tabSelected="1" workbookViewId="0">
      <pane xSplit="1" ySplit="5" topLeftCell="B29" activePane="bottomRight" state="frozenSplit"/>
      <selection pane="topRight" activeCell="B1" sqref="B1"/>
      <selection pane="bottomLeft" activeCell="A6" sqref="A6"/>
      <selection pane="bottomRight" activeCell="A53" sqref="A53"/>
    </sheetView>
  </sheetViews>
  <sheetFormatPr baseColWidth="10" defaultColWidth="8.83203125" defaultRowHeight="15" x14ac:dyDescent="0.2"/>
  <cols>
    <col min="1" max="1" width="15.6640625" customWidth="1"/>
    <col min="2" max="2" width="9.83203125" bestFit="1" customWidth="1"/>
    <col min="3" max="3" width="9.83203125" customWidth="1"/>
    <col min="4" max="4" width="10.33203125" customWidth="1"/>
    <col min="5" max="5" width="16.83203125" customWidth="1"/>
    <col min="6" max="6" width="17.6640625" customWidth="1"/>
    <col min="7" max="7" width="13.5" customWidth="1"/>
    <col min="8" max="8" width="13.33203125" customWidth="1"/>
    <col min="9" max="9" width="11.1640625" customWidth="1"/>
    <col min="10" max="10" width="7.6640625" customWidth="1"/>
    <col min="11" max="11" width="10.6640625" customWidth="1"/>
    <col min="12" max="12" width="8.6640625" customWidth="1"/>
    <col min="13" max="13" width="11.1640625" customWidth="1"/>
    <col min="14" max="14" width="8.6640625" customWidth="1"/>
  </cols>
  <sheetData>
    <row r="1" spans="1:13" x14ac:dyDescent="0.2">
      <c r="A1" s="4" t="s">
        <v>11</v>
      </c>
    </row>
    <row r="2" spans="1:13" x14ac:dyDescent="0.2">
      <c r="A2" s="5" t="s">
        <v>0</v>
      </c>
    </row>
    <row r="4" spans="1:13" x14ac:dyDescent="0.2">
      <c r="B4" s="4" t="s">
        <v>62</v>
      </c>
      <c r="G4" s="4" t="s">
        <v>67</v>
      </c>
      <c r="M4" t="s">
        <v>3</v>
      </c>
    </row>
    <row r="5" spans="1:13" x14ac:dyDescent="0.2">
      <c r="B5" s="4" t="s">
        <v>4</v>
      </c>
      <c r="C5" s="4" t="s">
        <v>5</v>
      </c>
      <c r="D5" s="4" t="s">
        <v>6</v>
      </c>
      <c r="E5" s="4" t="s">
        <v>63</v>
      </c>
      <c r="F5" s="4" t="s">
        <v>64</v>
      </c>
      <c r="G5" s="4" t="s">
        <v>7</v>
      </c>
      <c r="H5" s="4" t="s">
        <v>8</v>
      </c>
      <c r="I5" s="4" t="s">
        <v>9</v>
      </c>
      <c r="J5" s="4" t="s">
        <v>1</v>
      </c>
      <c r="K5" s="4" t="s">
        <v>65</v>
      </c>
      <c r="M5" t="s">
        <v>6</v>
      </c>
    </row>
    <row r="6" spans="1:13" x14ac:dyDescent="0.2">
      <c r="A6" s="4" t="s">
        <v>12</v>
      </c>
      <c r="B6" s="1">
        <v>147456</v>
      </c>
      <c r="C6" s="1">
        <v>82221</v>
      </c>
      <c r="D6" s="1">
        <f t="shared" ref="D6:D37" si="0">B6+C6</f>
        <v>229677</v>
      </c>
      <c r="E6" s="1">
        <v>14761</v>
      </c>
      <c r="F6" s="1">
        <f t="shared" ref="F6:F37" si="1">B6+C6+E6</f>
        <v>244438</v>
      </c>
      <c r="G6" s="2">
        <f t="shared" ref="G6:G37" si="2">B6/M6</f>
        <v>0.19922905748020964</v>
      </c>
      <c r="H6" s="2">
        <f t="shared" ref="H6:H37" si="3">C6/M6</f>
        <v>0.11108949337483939</v>
      </c>
      <c r="I6" s="2">
        <f t="shared" ref="I6:I37" si="4">D6/M6</f>
        <v>0.310318550855049</v>
      </c>
      <c r="J6" s="2">
        <f t="shared" ref="J6:J37" si="5">E6/M6</f>
        <v>1.9943712819182498E-2</v>
      </c>
      <c r="K6" s="2">
        <f t="shared" ref="K6:K37" si="6">F6/M6</f>
        <v>0.3302622636742315</v>
      </c>
      <c r="M6" s="1">
        <v>740133</v>
      </c>
    </row>
    <row r="7" spans="1:13" x14ac:dyDescent="0.2">
      <c r="A7" s="4" t="s">
        <v>13</v>
      </c>
      <c r="B7" s="1">
        <v>270911</v>
      </c>
      <c r="C7" s="1">
        <v>491933</v>
      </c>
      <c r="D7" s="1">
        <f t="shared" si="0"/>
        <v>762844</v>
      </c>
      <c r="E7" s="1">
        <v>182225</v>
      </c>
      <c r="F7" s="1">
        <f t="shared" si="1"/>
        <v>945069</v>
      </c>
      <c r="G7" s="2">
        <f t="shared" si="2"/>
        <v>5.2525554515686163E-2</v>
      </c>
      <c r="H7" s="2">
        <f t="shared" si="3"/>
        <v>9.537838481850143E-2</v>
      </c>
      <c r="I7" s="2">
        <f t="shared" si="4"/>
        <v>0.14790393933418758</v>
      </c>
      <c r="J7" s="2">
        <f t="shared" si="5"/>
        <v>3.5330677497853208E-2</v>
      </c>
      <c r="K7" s="2">
        <f t="shared" si="6"/>
        <v>0.18323461683204079</v>
      </c>
      <c r="M7" s="1">
        <v>5157699</v>
      </c>
    </row>
    <row r="8" spans="1:13" x14ac:dyDescent="0.2">
      <c r="A8" s="4" t="s">
        <v>14</v>
      </c>
      <c r="B8" s="1">
        <v>412415</v>
      </c>
      <c r="C8" s="1">
        <v>322046</v>
      </c>
      <c r="D8" s="1">
        <f t="shared" si="0"/>
        <v>734461</v>
      </c>
      <c r="E8" s="1">
        <v>81924</v>
      </c>
      <c r="F8" s="1">
        <f t="shared" si="1"/>
        <v>816385</v>
      </c>
      <c r="G8" s="2">
        <f t="shared" si="2"/>
        <v>0.13353877178587689</v>
      </c>
      <c r="H8" s="2">
        <f t="shared" si="3"/>
        <v>0.10427755367422258</v>
      </c>
      <c r="I8" s="2">
        <f t="shared" si="4"/>
        <v>0.23781632546009945</v>
      </c>
      <c r="J8" s="2">
        <f t="shared" si="5"/>
        <v>2.6526751790759737E-2</v>
      </c>
      <c r="K8" s="2">
        <f t="shared" si="6"/>
        <v>0.2643430772508592</v>
      </c>
      <c r="M8" s="1">
        <v>3088354</v>
      </c>
    </row>
    <row r="9" spans="1:13" x14ac:dyDescent="0.2">
      <c r="A9" s="4" t="s">
        <v>15</v>
      </c>
      <c r="B9" s="1">
        <v>1066666</v>
      </c>
      <c r="C9" s="1">
        <v>688333</v>
      </c>
      <c r="D9" s="1">
        <f t="shared" si="0"/>
        <v>1754999</v>
      </c>
      <c r="E9" s="1">
        <v>117835</v>
      </c>
      <c r="F9" s="1">
        <f t="shared" si="1"/>
        <v>1872834</v>
      </c>
      <c r="G9" s="2">
        <f t="shared" si="2"/>
        <v>0.14067686363550039</v>
      </c>
      <c r="H9" s="2">
        <f t="shared" si="3"/>
        <v>9.0780551341108545E-2</v>
      </c>
      <c r="I9" s="2">
        <f t="shared" si="4"/>
        <v>0.23145741497660893</v>
      </c>
      <c r="J9" s="2">
        <f t="shared" si="5"/>
        <v>1.5540626800225365E-2</v>
      </c>
      <c r="K9" s="2">
        <f t="shared" si="6"/>
        <v>0.24699804177683429</v>
      </c>
      <c r="M9" s="1">
        <v>7582384</v>
      </c>
    </row>
    <row r="10" spans="1:13" x14ac:dyDescent="0.2">
      <c r="A10" s="4" t="s">
        <v>16</v>
      </c>
      <c r="B10" s="1">
        <v>8405805</v>
      </c>
      <c r="C10" s="1">
        <v>3746228</v>
      </c>
      <c r="D10" s="1">
        <f t="shared" si="0"/>
        <v>12152033</v>
      </c>
      <c r="E10" s="1">
        <v>1230552</v>
      </c>
      <c r="F10" s="1">
        <f t="shared" si="1"/>
        <v>13382585</v>
      </c>
      <c r="G10" s="2">
        <f t="shared" si="2"/>
        <v>0.21317615415970825</v>
      </c>
      <c r="H10" s="2">
        <f t="shared" si="3"/>
        <v>9.500654341201295E-2</v>
      </c>
      <c r="I10" s="2">
        <f t="shared" si="4"/>
        <v>0.30818269757172118</v>
      </c>
      <c r="J10" s="2">
        <f t="shared" si="5"/>
        <v>3.1207521808266706E-2</v>
      </c>
      <c r="K10" s="2">
        <f t="shared" si="6"/>
        <v>0.33939021937998792</v>
      </c>
      <c r="M10" s="1">
        <v>39431263</v>
      </c>
    </row>
    <row r="11" spans="1:13" x14ac:dyDescent="0.2">
      <c r="A11" s="4" t="s">
        <v>17</v>
      </c>
      <c r="B11" s="1">
        <v>681336</v>
      </c>
      <c r="C11" s="1">
        <v>389197</v>
      </c>
      <c r="D11" s="1">
        <f t="shared" si="0"/>
        <v>1070533</v>
      </c>
      <c r="E11" s="1">
        <v>138331</v>
      </c>
      <c r="F11" s="1">
        <f t="shared" si="1"/>
        <v>1208864</v>
      </c>
      <c r="G11" s="2">
        <f t="shared" si="2"/>
        <v>0.11436622753900004</v>
      </c>
      <c r="H11" s="2">
        <f t="shared" si="3"/>
        <v>6.5328989895581918E-2</v>
      </c>
      <c r="I11" s="2">
        <f t="shared" si="4"/>
        <v>0.17969521743458197</v>
      </c>
      <c r="J11" s="2">
        <f t="shared" si="5"/>
        <v>2.3219666393229501E-2</v>
      </c>
      <c r="K11" s="2">
        <f t="shared" si="6"/>
        <v>0.20291488382781148</v>
      </c>
      <c r="M11" s="1">
        <v>5957493</v>
      </c>
    </row>
    <row r="12" spans="1:13" x14ac:dyDescent="0.2">
      <c r="A12" s="4" t="s">
        <v>18</v>
      </c>
      <c r="B12" s="1">
        <v>558489</v>
      </c>
      <c r="C12" s="1">
        <v>346426</v>
      </c>
      <c r="D12" s="1">
        <f t="shared" si="0"/>
        <v>904915</v>
      </c>
      <c r="E12" s="1">
        <v>24071</v>
      </c>
      <c r="F12" s="1">
        <f t="shared" si="1"/>
        <v>928986</v>
      </c>
      <c r="G12" s="2">
        <f t="shared" si="2"/>
        <v>0.15196694266148472</v>
      </c>
      <c r="H12" s="2">
        <f t="shared" si="3"/>
        <v>9.4263808380196393E-2</v>
      </c>
      <c r="I12" s="2">
        <f t="shared" si="4"/>
        <v>0.24623075104168113</v>
      </c>
      <c r="J12" s="2">
        <f t="shared" si="5"/>
        <v>6.549808996783462E-3</v>
      </c>
      <c r="K12" s="2">
        <f t="shared" si="6"/>
        <v>0.25278056003846461</v>
      </c>
      <c r="M12" s="1">
        <v>3675069</v>
      </c>
    </row>
    <row r="13" spans="1:13" x14ac:dyDescent="0.2">
      <c r="A13" s="4" t="s">
        <v>19</v>
      </c>
      <c r="B13" s="1">
        <v>161336</v>
      </c>
      <c r="C13" s="1">
        <v>78627</v>
      </c>
      <c r="D13" s="1">
        <f t="shared" si="0"/>
        <v>239963</v>
      </c>
      <c r="E13" s="1">
        <v>17370</v>
      </c>
      <c r="F13" s="1">
        <f t="shared" si="1"/>
        <v>257333</v>
      </c>
      <c r="G13" s="2">
        <f t="shared" si="2"/>
        <v>0.22974154503381986</v>
      </c>
      <c r="H13" s="2">
        <f t="shared" si="3"/>
        <v>0.11196440014239943</v>
      </c>
      <c r="I13" s="2">
        <f t="shared" si="4"/>
        <v>0.34170594517621927</v>
      </c>
      <c r="J13" s="2">
        <f t="shared" si="5"/>
        <v>2.4734781060875757E-2</v>
      </c>
      <c r="K13" s="2">
        <f t="shared" si="6"/>
        <v>0.36644072623709506</v>
      </c>
      <c r="M13" s="1">
        <v>702250</v>
      </c>
    </row>
    <row r="14" spans="1:13" x14ac:dyDescent="0.2">
      <c r="A14" s="4" t="s">
        <v>20</v>
      </c>
      <c r="B14" s="1">
        <v>137848</v>
      </c>
      <c r="C14" s="1">
        <v>97226</v>
      </c>
      <c r="D14" s="1">
        <f t="shared" si="0"/>
        <v>235074</v>
      </c>
      <c r="E14" s="1">
        <v>12776</v>
      </c>
      <c r="F14" s="1">
        <f t="shared" si="1"/>
        <v>247850</v>
      </c>
      <c r="G14" s="2">
        <f t="shared" si="2"/>
        <v>0.13104455959928396</v>
      </c>
      <c r="H14" s="2">
        <f t="shared" si="3"/>
        <v>9.2427444370610984E-2</v>
      </c>
      <c r="I14" s="2">
        <f t="shared" si="4"/>
        <v>0.22347200396989497</v>
      </c>
      <c r="J14" s="2">
        <f t="shared" si="5"/>
        <v>1.2145444935294325E-2</v>
      </c>
      <c r="K14" s="2">
        <f t="shared" si="6"/>
        <v>0.23561744890518929</v>
      </c>
      <c r="M14" s="1">
        <v>1051917</v>
      </c>
    </row>
    <row r="15" spans="1:13" x14ac:dyDescent="0.2">
      <c r="A15" s="4" t="s">
        <v>21</v>
      </c>
      <c r="B15" s="1">
        <v>1314689</v>
      </c>
      <c r="C15" s="1">
        <v>2258096</v>
      </c>
      <c r="D15" s="1">
        <f t="shared" si="0"/>
        <v>3572785</v>
      </c>
      <c r="E15" s="1">
        <v>167002</v>
      </c>
      <c r="F15" s="1">
        <f t="shared" si="1"/>
        <v>3739787</v>
      </c>
      <c r="G15" s="2">
        <f t="shared" si="2"/>
        <v>5.6250081560519617E-2</v>
      </c>
      <c r="H15" s="2">
        <f t="shared" si="3"/>
        <v>9.6614548514122434E-2</v>
      </c>
      <c r="I15" s="2">
        <f t="shared" si="4"/>
        <v>0.15286463007464204</v>
      </c>
      <c r="J15" s="2">
        <f t="shared" si="5"/>
        <v>7.1453219132204633E-3</v>
      </c>
      <c r="K15" s="2">
        <f t="shared" si="6"/>
        <v>0.1600099519878625</v>
      </c>
      <c r="M15" s="1">
        <v>23372215</v>
      </c>
    </row>
    <row r="16" spans="1:13" x14ac:dyDescent="0.2">
      <c r="A16" s="4" t="s">
        <v>22</v>
      </c>
      <c r="B16" s="1">
        <v>553213</v>
      </c>
      <c r="C16" s="1">
        <v>1140461</v>
      </c>
      <c r="D16" s="1">
        <f t="shared" si="0"/>
        <v>1693674</v>
      </c>
      <c r="E16" s="1">
        <v>227894</v>
      </c>
      <c r="F16" s="1">
        <f t="shared" si="1"/>
        <v>1921568</v>
      </c>
      <c r="G16" s="2">
        <f t="shared" si="2"/>
        <v>4.947849354943324E-2</v>
      </c>
      <c r="H16" s="2">
        <f t="shared" si="3"/>
        <v>0.10200102353321447</v>
      </c>
      <c r="I16" s="2">
        <f t="shared" si="4"/>
        <v>0.1514795170826477</v>
      </c>
      <c r="J16" s="2">
        <f t="shared" si="5"/>
        <v>2.0382478012907393E-2</v>
      </c>
      <c r="K16" s="2">
        <f t="shared" si="6"/>
        <v>0.17186199509555511</v>
      </c>
      <c r="M16" s="1">
        <v>11180878</v>
      </c>
    </row>
    <row r="17" spans="1:13" x14ac:dyDescent="0.2">
      <c r="A17" s="4" t="s">
        <v>23</v>
      </c>
      <c r="B17" s="1">
        <v>249587</v>
      </c>
      <c r="C17" s="1">
        <v>131639</v>
      </c>
      <c r="D17" s="1">
        <f t="shared" si="0"/>
        <v>381226</v>
      </c>
      <c r="E17" s="1">
        <v>23220</v>
      </c>
      <c r="F17" s="1">
        <f t="shared" si="1"/>
        <v>404446</v>
      </c>
      <c r="G17" s="2">
        <f t="shared" si="2"/>
        <v>0.17258769169917837</v>
      </c>
      <c r="H17" s="2">
        <f t="shared" si="3"/>
        <v>9.102746195750637E-2</v>
      </c>
      <c r="I17" s="2">
        <f t="shared" si="4"/>
        <v>0.26361515365668475</v>
      </c>
      <c r="J17" s="2">
        <f t="shared" si="5"/>
        <v>1.6056470093614338E-2</v>
      </c>
      <c r="K17" s="2">
        <f t="shared" si="6"/>
        <v>0.27967162375029908</v>
      </c>
      <c r="M17" s="1">
        <v>1446146</v>
      </c>
    </row>
    <row r="18" spans="1:13" x14ac:dyDescent="0.2">
      <c r="A18" s="4" t="s">
        <v>24</v>
      </c>
      <c r="B18" s="1">
        <v>337834</v>
      </c>
      <c r="C18" s="1">
        <v>250767</v>
      </c>
      <c r="D18" s="1">
        <f t="shared" si="0"/>
        <v>588601</v>
      </c>
      <c r="E18" s="1">
        <v>85385</v>
      </c>
      <c r="F18" s="1">
        <f t="shared" si="1"/>
        <v>673986</v>
      </c>
      <c r="G18" s="2">
        <f t="shared" si="2"/>
        <v>0.10422188821923759</v>
      </c>
      <c r="H18" s="2">
        <f t="shared" si="3"/>
        <v>7.7361693148331884E-2</v>
      </c>
      <c r="I18" s="2">
        <f t="shared" si="4"/>
        <v>0.18158358136756947</v>
      </c>
      <c r="J18" s="2">
        <f t="shared" si="5"/>
        <v>2.6341297576915293E-2</v>
      </c>
      <c r="K18" s="2">
        <f t="shared" si="6"/>
        <v>0.20792487894448475</v>
      </c>
      <c r="M18" s="1">
        <v>3241488</v>
      </c>
    </row>
    <row r="19" spans="1:13" x14ac:dyDescent="0.2">
      <c r="A19" s="4" t="s">
        <v>25</v>
      </c>
      <c r="B19" s="1">
        <v>160857</v>
      </c>
      <c r="C19" s="1">
        <v>136961</v>
      </c>
      <c r="D19" s="1">
        <f t="shared" si="0"/>
        <v>297818</v>
      </c>
      <c r="E19" s="1">
        <v>20314</v>
      </c>
      <c r="F19" s="1">
        <f t="shared" si="1"/>
        <v>318132</v>
      </c>
      <c r="G19" s="2">
        <f t="shared" si="2"/>
        <v>8.0363445790632482E-2</v>
      </c>
      <c r="H19" s="2">
        <f t="shared" si="3"/>
        <v>6.8425109873557349E-2</v>
      </c>
      <c r="I19" s="2">
        <f t="shared" si="4"/>
        <v>0.14878855566418983</v>
      </c>
      <c r="J19" s="2">
        <f t="shared" si="5"/>
        <v>1.014878455889957E-2</v>
      </c>
      <c r="K19" s="2">
        <f t="shared" si="6"/>
        <v>0.15893734022308942</v>
      </c>
      <c r="M19" s="1">
        <v>2001619</v>
      </c>
    </row>
    <row r="20" spans="1:13" x14ac:dyDescent="0.2">
      <c r="A20" s="4" t="s">
        <v>26</v>
      </c>
      <c r="B20" s="1">
        <v>1766091</v>
      </c>
      <c r="C20" s="1">
        <v>1133044</v>
      </c>
      <c r="D20" s="1">
        <f t="shared" si="0"/>
        <v>2899135</v>
      </c>
      <c r="E20" s="1">
        <v>292129</v>
      </c>
      <c r="F20" s="1">
        <f t="shared" si="1"/>
        <v>3191264</v>
      </c>
      <c r="G20" s="2">
        <f t="shared" si="2"/>
        <v>0.13895114443109205</v>
      </c>
      <c r="H20" s="2">
        <f t="shared" si="3"/>
        <v>8.9144761221693708E-2</v>
      </c>
      <c r="I20" s="2">
        <f t="shared" si="4"/>
        <v>0.22809590565278576</v>
      </c>
      <c r="J20" s="2">
        <f t="shared" si="5"/>
        <v>2.2983899964107449E-2</v>
      </c>
      <c r="K20" s="2">
        <f t="shared" si="6"/>
        <v>0.25107980561689319</v>
      </c>
      <c r="M20" s="1">
        <v>12710158</v>
      </c>
    </row>
    <row r="21" spans="1:13" x14ac:dyDescent="0.2">
      <c r="A21" s="4" t="s">
        <v>27</v>
      </c>
      <c r="B21" s="1">
        <v>945416</v>
      </c>
      <c r="C21" s="1">
        <v>673773</v>
      </c>
      <c r="D21" s="1">
        <f t="shared" si="0"/>
        <v>1619189</v>
      </c>
      <c r="E21" s="1">
        <v>141280</v>
      </c>
      <c r="F21" s="1">
        <f t="shared" si="1"/>
        <v>1760469</v>
      </c>
      <c r="G21" s="2">
        <f t="shared" si="2"/>
        <v>0.13653646049586418</v>
      </c>
      <c r="H21" s="2">
        <f t="shared" si="3"/>
        <v>9.7305927335352801E-2</v>
      </c>
      <c r="I21" s="2">
        <f t="shared" si="4"/>
        <v>0.233842387831217</v>
      </c>
      <c r="J21" s="2">
        <f t="shared" si="5"/>
        <v>2.0403580158211511E-2</v>
      </c>
      <c r="K21" s="2">
        <f t="shared" si="6"/>
        <v>0.2542459679894285</v>
      </c>
      <c r="M21" s="1">
        <v>6924275</v>
      </c>
    </row>
    <row r="22" spans="1:13" x14ac:dyDescent="0.2">
      <c r="A22" s="4" t="s">
        <v>28</v>
      </c>
      <c r="B22" s="1">
        <v>128817</v>
      </c>
      <c r="C22" s="1">
        <v>206831</v>
      </c>
      <c r="D22" s="1">
        <f t="shared" si="0"/>
        <v>335648</v>
      </c>
      <c r="E22" s="1">
        <v>77108</v>
      </c>
      <c r="F22" s="1">
        <f t="shared" si="1"/>
        <v>412756</v>
      </c>
      <c r="G22" s="2">
        <f t="shared" si="2"/>
        <v>4.3363879289276326E-2</v>
      </c>
      <c r="H22" s="2">
        <f t="shared" si="3"/>
        <v>6.962586085128758E-2</v>
      </c>
      <c r="I22" s="2">
        <f t="shared" si="4"/>
        <v>0.11298974014056391</v>
      </c>
      <c r="J22" s="2">
        <f t="shared" si="5"/>
        <v>2.595699328689163E-2</v>
      </c>
      <c r="K22" s="2">
        <f t="shared" si="6"/>
        <v>0.13894673342745553</v>
      </c>
      <c r="M22" s="1">
        <v>2970606</v>
      </c>
    </row>
    <row r="23" spans="1:13" x14ac:dyDescent="0.2">
      <c r="A23" s="4" t="s">
        <v>29</v>
      </c>
      <c r="B23" s="1">
        <v>751613</v>
      </c>
      <c r="C23" s="1">
        <v>491525</v>
      </c>
      <c r="D23" s="1">
        <f t="shared" si="0"/>
        <v>1243138</v>
      </c>
      <c r="E23" s="1">
        <v>134859</v>
      </c>
      <c r="F23" s="1">
        <f t="shared" si="1"/>
        <v>1377997</v>
      </c>
      <c r="G23" s="2">
        <f t="shared" si="2"/>
        <v>0.16380820909900068</v>
      </c>
      <c r="H23" s="2">
        <f t="shared" si="3"/>
        <v>0.1071240518423528</v>
      </c>
      <c r="I23" s="2">
        <f t="shared" si="4"/>
        <v>0.27093226094135348</v>
      </c>
      <c r="J23" s="2">
        <f t="shared" si="5"/>
        <v>2.9391470438752568E-2</v>
      </c>
      <c r="K23" s="2">
        <f t="shared" si="6"/>
        <v>0.30032373138010604</v>
      </c>
      <c r="M23" s="1">
        <v>4588372</v>
      </c>
    </row>
    <row r="24" spans="1:13" x14ac:dyDescent="0.2">
      <c r="A24" s="4" t="s">
        <v>30</v>
      </c>
      <c r="B24" s="1">
        <v>807693</v>
      </c>
      <c r="C24" s="1">
        <v>560434</v>
      </c>
      <c r="D24" s="1">
        <f t="shared" si="0"/>
        <v>1368127</v>
      </c>
      <c r="E24" s="1">
        <v>146471</v>
      </c>
      <c r="F24" s="1">
        <f t="shared" si="1"/>
        <v>1514598</v>
      </c>
      <c r="G24" s="2">
        <f t="shared" si="2"/>
        <v>0.17567174307377104</v>
      </c>
      <c r="H24" s="2">
        <f t="shared" si="3"/>
        <v>0.12189336500106573</v>
      </c>
      <c r="I24" s="2">
        <f t="shared" si="4"/>
        <v>0.29756510807483677</v>
      </c>
      <c r="J24" s="2">
        <f t="shared" si="5"/>
        <v>3.1857173306885554E-2</v>
      </c>
      <c r="K24" s="2">
        <f t="shared" si="6"/>
        <v>0.3294222813817223</v>
      </c>
      <c r="M24" s="1">
        <v>4597740</v>
      </c>
    </row>
    <row r="25" spans="1:13" x14ac:dyDescent="0.2">
      <c r="A25" s="4" t="s">
        <v>31</v>
      </c>
      <c r="B25" s="1">
        <v>932675</v>
      </c>
      <c r="C25" s="1">
        <v>507683</v>
      </c>
      <c r="D25" s="1">
        <f t="shared" si="0"/>
        <v>1440358</v>
      </c>
      <c r="E25" s="1">
        <v>188593</v>
      </c>
      <c r="F25" s="1">
        <f t="shared" si="1"/>
        <v>1628951</v>
      </c>
      <c r="G25" s="2">
        <f t="shared" si="2"/>
        <v>0.13069684008412916</v>
      </c>
      <c r="H25" s="2">
        <f t="shared" si="3"/>
        <v>7.1142213380256725E-2</v>
      </c>
      <c r="I25" s="2">
        <f t="shared" si="4"/>
        <v>0.20183905346438588</v>
      </c>
      <c r="J25" s="2">
        <f t="shared" si="5"/>
        <v>2.6427757967122704E-2</v>
      </c>
      <c r="K25" s="2">
        <f t="shared" si="6"/>
        <v>0.22826681143150857</v>
      </c>
      <c r="M25" s="1">
        <v>7136171</v>
      </c>
    </row>
    <row r="26" spans="1:13" x14ac:dyDescent="0.2">
      <c r="A26" s="4" t="s">
        <v>32</v>
      </c>
      <c r="B26" s="1">
        <v>786587</v>
      </c>
      <c r="C26" s="1">
        <v>479136</v>
      </c>
      <c r="D26" s="1">
        <f t="shared" si="0"/>
        <v>1265723</v>
      </c>
      <c r="E26" s="1">
        <v>197949</v>
      </c>
      <c r="F26" s="1">
        <f t="shared" si="1"/>
        <v>1463672</v>
      </c>
      <c r="G26" s="2">
        <f t="shared" si="2"/>
        <v>0.12558827567928318</v>
      </c>
      <c r="H26" s="2">
        <f t="shared" si="3"/>
        <v>7.6499947311446825E-2</v>
      </c>
      <c r="I26" s="2">
        <f t="shared" si="4"/>
        <v>0.20208822299073001</v>
      </c>
      <c r="J26" s="2">
        <f t="shared" si="5"/>
        <v>3.1604989126998571E-2</v>
      </c>
      <c r="K26" s="2">
        <f t="shared" si="6"/>
        <v>0.23369321211772859</v>
      </c>
      <c r="M26" s="1">
        <v>6263220</v>
      </c>
    </row>
    <row r="27" spans="1:13" x14ac:dyDescent="0.2">
      <c r="A27" s="4" t="s">
        <v>33</v>
      </c>
      <c r="B27" s="1">
        <v>203515</v>
      </c>
      <c r="C27" s="1">
        <v>116477</v>
      </c>
      <c r="D27" s="1">
        <f t="shared" si="0"/>
        <v>319992</v>
      </c>
      <c r="E27" s="1">
        <v>22845</v>
      </c>
      <c r="F27" s="1">
        <f t="shared" si="1"/>
        <v>342837</v>
      </c>
      <c r="G27" s="2">
        <f t="shared" si="2"/>
        <v>0.14484929666081145</v>
      </c>
      <c r="H27" s="2">
        <f t="shared" si="3"/>
        <v>8.2901071307576027E-2</v>
      </c>
      <c r="I27" s="2">
        <f t="shared" si="4"/>
        <v>0.22775036796838746</v>
      </c>
      <c r="J27" s="2">
        <f t="shared" si="5"/>
        <v>1.6259647604433273E-2</v>
      </c>
      <c r="K27" s="2">
        <f t="shared" si="6"/>
        <v>0.24401001557282073</v>
      </c>
      <c r="M27" s="1">
        <v>1405012</v>
      </c>
    </row>
    <row r="28" spans="1:13" x14ac:dyDescent="0.2">
      <c r="A28" s="4" t="s">
        <v>34</v>
      </c>
      <c r="B28" s="1">
        <v>1453853</v>
      </c>
      <c r="C28" s="1">
        <v>750384</v>
      </c>
      <c r="D28" s="1">
        <f t="shared" si="0"/>
        <v>2204237</v>
      </c>
      <c r="E28" s="1">
        <v>173185</v>
      </c>
      <c r="F28" s="1">
        <f t="shared" si="1"/>
        <v>2377422</v>
      </c>
      <c r="G28" s="2">
        <f t="shared" si="2"/>
        <v>0.14337151799538858</v>
      </c>
      <c r="H28" s="2">
        <f t="shared" si="3"/>
        <v>7.3999017204250811E-2</v>
      </c>
      <c r="I28" s="2">
        <f t="shared" si="4"/>
        <v>0.21737053519963939</v>
      </c>
      <c r="J28" s="2">
        <f t="shared" si="5"/>
        <v>1.7078615474901086E-2</v>
      </c>
      <c r="K28" s="2">
        <f t="shared" si="6"/>
        <v>0.23444915067454047</v>
      </c>
      <c r="M28" s="1">
        <v>10140459</v>
      </c>
    </row>
    <row r="29" spans="1:13" x14ac:dyDescent="0.2">
      <c r="A29" s="4" t="s">
        <v>35</v>
      </c>
      <c r="B29" s="1">
        <v>562579</v>
      </c>
      <c r="C29" s="1">
        <v>582202</v>
      </c>
      <c r="D29" s="1">
        <f t="shared" si="0"/>
        <v>1144781</v>
      </c>
      <c r="E29" s="1">
        <v>4743</v>
      </c>
      <c r="F29" s="1">
        <f t="shared" si="1"/>
        <v>1149524</v>
      </c>
      <c r="G29" s="2">
        <f t="shared" si="2"/>
        <v>9.7111054070574021E-2</v>
      </c>
      <c r="H29" s="2">
        <f t="shared" si="3"/>
        <v>0.10049832983811401</v>
      </c>
      <c r="I29" s="2">
        <f t="shared" si="4"/>
        <v>0.19760938390868804</v>
      </c>
      <c r="J29" s="2">
        <f t="shared" si="5"/>
        <v>8.1872542248596664E-4</v>
      </c>
      <c r="K29" s="2">
        <f t="shared" si="6"/>
        <v>0.198428109331174</v>
      </c>
      <c r="M29" s="1">
        <v>5793151</v>
      </c>
    </row>
    <row r="30" spans="1:13" x14ac:dyDescent="0.2">
      <c r="A30" s="4" t="s">
        <v>36</v>
      </c>
      <c r="B30" s="1">
        <v>660420</v>
      </c>
      <c r="C30" s="1">
        <v>464412</v>
      </c>
      <c r="D30" s="1">
        <f t="shared" si="0"/>
        <v>1124832</v>
      </c>
      <c r="E30" s="1">
        <v>131398</v>
      </c>
      <c r="F30" s="1">
        <f t="shared" si="1"/>
        <v>1256230</v>
      </c>
      <c r="G30" s="2">
        <f t="shared" si="2"/>
        <v>0.10574391086269623</v>
      </c>
      <c r="H30" s="2">
        <f t="shared" si="3"/>
        <v>7.4359863619464103E-2</v>
      </c>
      <c r="I30" s="2">
        <f t="shared" si="4"/>
        <v>0.18010377448216033</v>
      </c>
      <c r="J30" s="2">
        <f t="shared" si="5"/>
        <v>2.1038942490440266E-2</v>
      </c>
      <c r="K30" s="2">
        <f t="shared" si="6"/>
        <v>0.20114271697260061</v>
      </c>
      <c r="M30" s="1">
        <v>6245466</v>
      </c>
    </row>
    <row r="31" spans="1:13" x14ac:dyDescent="0.2">
      <c r="A31" s="4" t="s">
        <v>37</v>
      </c>
      <c r="B31" s="1">
        <v>200702</v>
      </c>
      <c r="C31" s="1">
        <v>314921</v>
      </c>
      <c r="D31" s="1">
        <f t="shared" si="0"/>
        <v>515623</v>
      </c>
      <c r="E31" s="1">
        <v>84412</v>
      </c>
      <c r="F31" s="1">
        <f t="shared" si="1"/>
        <v>600035</v>
      </c>
      <c r="G31" s="2">
        <f t="shared" si="2"/>
        <v>6.8195355490656792E-2</v>
      </c>
      <c r="H31" s="2">
        <f t="shared" si="3"/>
        <v>0.10700515962209209</v>
      </c>
      <c r="I31" s="2">
        <f t="shared" si="4"/>
        <v>0.17520051511274887</v>
      </c>
      <c r="J31" s="2">
        <f t="shared" si="5"/>
        <v>2.8681858415348729E-2</v>
      </c>
      <c r="K31" s="2">
        <f t="shared" si="6"/>
        <v>0.2038823735280976</v>
      </c>
      <c r="M31" s="1">
        <v>2943045</v>
      </c>
    </row>
    <row r="32" spans="1:13" x14ac:dyDescent="0.2">
      <c r="A32" s="4" t="s">
        <v>38</v>
      </c>
      <c r="B32" s="1">
        <v>119672</v>
      </c>
      <c r="C32" s="1">
        <v>70960</v>
      </c>
      <c r="D32" s="1">
        <f t="shared" si="0"/>
        <v>190632</v>
      </c>
      <c r="E32" s="1">
        <v>19558</v>
      </c>
      <c r="F32" s="1">
        <f t="shared" si="1"/>
        <v>210190</v>
      </c>
      <c r="G32" s="2">
        <f t="shared" si="2"/>
        <v>0.10523085418731254</v>
      </c>
      <c r="H32" s="2">
        <f t="shared" si="3"/>
        <v>6.2397063750348432E-2</v>
      </c>
      <c r="I32" s="2">
        <f t="shared" si="4"/>
        <v>0.16762791793766096</v>
      </c>
      <c r="J32" s="2">
        <f t="shared" si="5"/>
        <v>1.7197882931641977E-2</v>
      </c>
      <c r="K32" s="2">
        <f t="shared" si="6"/>
        <v>0.18482580086930295</v>
      </c>
      <c r="M32" s="1">
        <v>1137233</v>
      </c>
    </row>
    <row r="33" spans="1:13" x14ac:dyDescent="0.2">
      <c r="A33" s="4" t="s">
        <v>39</v>
      </c>
      <c r="B33" s="1">
        <v>1412859</v>
      </c>
      <c r="C33" s="1">
        <v>1083219</v>
      </c>
      <c r="D33" s="1">
        <f t="shared" si="0"/>
        <v>2496078</v>
      </c>
      <c r="E33" s="1">
        <v>347358</v>
      </c>
      <c r="F33" s="1">
        <f t="shared" si="1"/>
        <v>2843436</v>
      </c>
      <c r="G33" s="2">
        <f t="shared" si="2"/>
        <v>0.12790656619974752</v>
      </c>
      <c r="H33" s="2">
        <f t="shared" si="3"/>
        <v>9.8064154124597236E-2</v>
      </c>
      <c r="I33" s="2">
        <f t="shared" si="4"/>
        <v>0.22597072032434476</v>
      </c>
      <c r="J33" s="2">
        <f t="shared" si="5"/>
        <v>3.1446428144642817E-2</v>
      </c>
      <c r="K33" s="2">
        <f t="shared" si="6"/>
        <v>0.25741714846898756</v>
      </c>
      <c r="M33" s="1">
        <v>11046024</v>
      </c>
    </row>
    <row r="34" spans="1:13" x14ac:dyDescent="0.2">
      <c r="A34" s="4" t="s">
        <v>40</v>
      </c>
      <c r="B34" s="1">
        <v>54646</v>
      </c>
      <c r="C34" s="1">
        <v>47111</v>
      </c>
      <c r="D34" s="1">
        <f t="shared" si="0"/>
        <v>101757</v>
      </c>
      <c r="E34" s="1">
        <v>5060</v>
      </c>
      <c r="F34" s="1">
        <f t="shared" si="1"/>
        <v>106817</v>
      </c>
      <c r="G34" s="2">
        <f t="shared" si="2"/>
        <v>6.860180172941921E-2</v>
      </c>
      <c r="H34" s="2">
        <f t="shared" si="3"/>
        <v>5.9142471201454237E-2</v>
      </c>
      <c r="I34" s="2">
        <f t="shared" si="4"/>
        <v>0.12774427293087345</v>
      </c>
      <c r="J34" s="2">
        <f t="shared" si="5"/>
        <v>6.3522511574655273E-3</v>
      </c>
      <c r="K34" s="2">
        <f t="shared" si="6"/>
        <v>0.13409652408833897</v>
      </c>
      <c r="M34" s="1">
        <v>796568</v>
      </c>
    </row>
    <row r="35" spans="1:13" x14ac:dyDescent="0.2">
      <c r="A35" s="4" t="s">
        <v>41</v>
      </c>
      <c r="B35" s="1">
        <v>165307</v>
      </c>
      <c r="C35" s="1">
        <v>138361</v>
      </c>
      <c r="D35" s="1">
        <f t="shared" si="0"/>
        <v>303668</v>
      </c>
      <c r="E35" s="1">
        <v>36853</v>
      </c>
      <c r="F35" s="1">
        <f t="shared" si="1"/>
        <v>340521</v>
      </c>
      <c r="G35" s="2">
        <f t="shared" si="2"/>
        <v>8.2428264766525469E-2</v>
      </c>
      <c r="H35" s="2">
        <f t="shared" si="3"/>
        <v>6.8991979416245117E-2</v>
      </c>
      <c r="I35" s="2">
        <f t="shared" si="4"/>
        <v>0.15142024418277059</v>
      </c>
      <c r="J35" s="2">
        <f t="shared" si="5"/>
        <v>1.8376286796329033E-2</v>
      </c>
      <c r="K35" s="2">
        <f t="shared" si="6"/>
        <v>0.16979653097909961</v>
      </c>
      <c r="M35" s="1">
        <v>2005465</v>
      </c>
    </row>
    <row r="36" spans="1:13" x14ac:dyDescent="0.2">
      <c r="A36" s="4" t="s">
        <v>42</v>
      </c>
      <c r="B36" s="1">
        <v>96433</v>
      </c>
      <c r="C36" s="1">
        <v>71267</v>
      </c>
      <c r="D36" s="1">
        <f t="shared" si="0"/>
        <v>167700</v>
      </c>
      <c r="E36" s="1">
        <v>19385</v>
      </c>
      <c r="F36" s="1">
        <f t="shared" si="1"/>
        <v>187085</v>
      </c>
      <c r="G36" s="2">
        <f t="shared" si="2"/>
        <v>6.8439183780070287E-2</v>
      </c>
      <c r="H36" s="2">
        <f t="shared" si="3"/>
        <v>5.0578695160933176E-2</v>
      </c>
      <c r="I36" s="2">
        <f t="shared" si="4"/>
        <v>0.11901787894100346</v>
      </c>
      <c r="J36" s="2">
        <f t="shared" si="5"/>
        <v>1.3757671933639548E-2</v>
      </c>
      <c r="K36" s="2">
        <f t="shared" si="6"/>
        <v>0.13277555087464302</v>
      </c>
      <c r="M36" s="1">
        <v>1409032</v>
      </c>
    </row>
    <row r="37" spans="1:13" x14ac:dyDescent="0.2">
      <c r="A37" s="4" t="s">
        <v>43</v>
      </c>
      <c r="B37" s="1">
        <v>958869</v>
      </c>
      <c r="C37" s="1">
        <v>557216</v>
      </c>
      <c r="D37" s="1">
        <f t="shared" si="0"/>
        <v>1516085</v>
      </c>
      <c r="E37" s="1">
        <v>252192</v>
      </c>
      <c r="F37" s="1">
        <f t="shared" si="1"/>
        <v>1768277</v>
      </c>
      <c r="G37" s="2">
        <f t="shared" si="2"/>
        <v>0.10092453823346982</v>
      </c>
      <c r="H37" s="2">
        <f t="shared" si="3"/>
        <v>5.8649062068229466E-2</v>
      </c>
      <c r="I37" s="2">
        <f t="shared" si="4"/>
        <v>0.15957360030169929</v>
      </c>
      <c r="J37" s="2">
        <f t="shared" si="5"/>
        <v>2.6544148518906359E-2</v>
      </c>
      <c r="K37" s="2">
        <f t="shared" si="6"/>
        <v>0.18611774882060564</v>
      </c>
      <c r="M37" s="1">
        <v>9500851</v>
      </c>
    </row>
    <row r="38" spans="1:13" x14ac:dyDescent="0.2">
      <c r="A38" s="4" t="s">
        <v>44</v>
      </c>
      <c r="B38" s="1">
        <v>402411</v>
      </c>
      <c r="C38" s="1">
        <v>280486</v>
      </c>
      <c r="D38" s="1">
        <f t="shared" ref="D38:D56" si="7">B38+C38</f>
        <v>682897</v>
      </c>
      <c r="E38" s="1">
        <v>46085</v>
      </c>
      <c r="F38" s="1">
        <f t="shared" ref="F38:F56" si="8">B38+C38+E38</f>
        <v>728982</v>
      </c>
      <c r="G38" s="2">
        <f t="shared" ref="G38:G56" si="9">B38/M38</f>
        <v>0.1889026483202019</v>
      </c>
      <c r="H38" s="2">
        <f t="shared" ref="H38:H56" si="10">C38/M38</f>
        <v>0.13166774321959426</v>
      </c>
      <c r="I38" s="2">
        <f t="shared" ref="I38:I56" si="11">D38/M38</f>
        <v>0.32057039153979616</v>
      </c>
      <c r="J38" s="2">
        <f t="shared" ref="J38:J56" si="12">E38/M38</f>
        <v>2.1633550146085728E-2</v>
      </c>
      <c r="K38" s="2">
        <f t="shared" ref="K38:K56" si="13">F38/M38</f>
        <v>0.34220394168588186</v>
      </c>
      <c r="M38" s="1">
        <v>2130256</v>
      </c>
    </row>
    <row r="39" spans="1:13" x14ac:dyDescent="0.2">
      <c r="A39" s="4" t="s">
        <v>45</v>
      </c>
      <c r="B39" s="1">
        <v>438550</v>
      </c>
      <c r="C39" s="1">
        <v>278743</v>
      </c>
      <c r="D39" s="1">
        <f t="shared" si="7"/>
        <v>717293</v>
      </c>
      <c r="E39" s="1">
        <v>52367</v>
      </c>
      <c r="F39" s="1">
        <f t="shared" si="8"/>
        <v>769660</v>
      </c>
      <c r="G39" s="2">
        <f t="shared" si="9"/>
        <v>0.13421711680638243</v>
      </c>
      <c r="H39" s="2">
        <f t="shared" si="10"/>
        <v>8.5308589191566433E-2</v>
      </c>
      <c r="I39" s="2">
        <f t="shared" si="11"/>
        <v>0.21952570599794888</v>
      </c>
      <c r="J39" s="2">
        <f t="shared" si="12"/>
        <v>1.602678772272222E-2</v>
      </c>
      <c r="K39" s="2">
        <f t="shared" si="13"/>
        <v>0.23555249372067108</v>
      </c>
      <c r="M39" s="1">
        <v>3267467</v>
      </c>
    </row>
    <row r="40" spans="1:13" x14ac:dyDescent="0.2">
      <c r="A40" s="4" t="s">
        <v>46</v>
      </c>
      <c r="B40" s="1">
        <v>4137950</v>
      </c>
      <c r="C40" s="1">
        <v>1777383</v>
      </c>
      <c r="D40" s="1">
        <f t="shared" si="7"/>
        <v>5915333</v>
      </c>
      <c r="E40" s="1">
        <v>677145</v>
      </c>
      <c r="F40" s="1">
        <f t="shared" si="8"/>
        <v>6592478</v>
      </c>
      <c r="G40" s="2">
        <f t="shared" si="9"/>
        <v>0.20827997918987068</v>
      </c>
      <c r="H40" s="2">
        <f t="shared" si="10"/>
        <v>8.9462969405727455E-2</v>
      </c>
      <c r="I40" s="2">
        <f t="shared" si="11"/>
        <v>0.29774294859559813</v>
      </c>
      <c r="J40" s="2">
        <f t="shared" si="12"/>
        <v>3.4083482523598635E-2</v>
      </c>
      <c r="K40" s="2">
        <f t="shared" si="13"/>
        <v>0.3318264311191968</v>
      </c>
      <c r="M40" s="1">
        <v>19867248</v>
      </c>
    </row>
    <row r="41" spans="1:13" x14ac:dyDescent="0.2">
      <c r="A41" s="4" t="s">
        <v>47</v>
      </c>
      <c r="B41" s="1">
        <v>1612726</v>
      </c>
      <c r="C41" s="1">
        <v>967198</v>
      </c>
      <c r="D41" s="1">
        <f t="shared" si="7"/>
        <v>2579924</v>
      </c>
      <c r="E41" s="1">
        <v>242953</v>
      </c>
      <c r="F41" s="1">
        <f t="shared" si="8"/>
        <v>2822877</v>
      </c>
      <c r="G41" s="2">
        <f t="shared" si="9"/>
        <v>0.13571360288350781</v>
      </c>
      <c r="H41" s="2">
        <f t="shared" si="10"/>
        <v>8.1391336954772853E-2</v>
      </c>
      <c r="I41" s="2">
        <f t="shared" si="11"/>
        <v>0.21710493983828066</v>
      </c>
      <c r="J41" s="2">
        <f t="shared" si="12"/>
        <v>2.0444903202005101E-2</v>
      </c>
      <c r="K41" s="2">
        <f t="shared" si="13"/>
        <v>0.23754984304028576</v>
      </c>
      <c r="M41" s="1">
        <v>11883304</v>
      </c>
    </row>
    <row r="42" spans="1:13" x14ac:dyDescent="0.2">
      <c r="A42" s="4" t="s">
        <v>48</v>
      </c>
      <c r="B42" s="1">
        <v>473040</v>
      </c>
      <c r="C42" s="1">
        <v>440818</v>
      </c>
      <c r="D42" s="1">
        <f t="shared" si="7"/>
        <v>913858</v>
      </c>
      <c r="E42" s="1">
        <v>79521</v>
      </c>
      <c r="F42" s="1">
        <f t="shared" si="8"/>
        <v>993379</v>
      </c>
      <c r="G42" s="2">
        <f t="shared" si="9"/>
        <v>0.11550539838301233</v>
      </c>
      <c r="H42" s="2">
        <f t="shared" si="10"/>
        <v>0.10763753319888958</v>
      </c>
      <c r="I42" s="2">
        <f t="shared" si="11"/>
        <v>0.2231429315819019</v>
      </c>
      <c r="J42" s="2">
        <f t="shared" si="12"/>
        <v>1.9417184138372068E-2</v>
      </c>
      <c r="K42" s="2">
        <f t="shared" si="13"/>
        <v>0.24256011572027397</v>
      </c>
      <c r="M42" s="1">
        <v>4095393</v>
      </c>
    </row>
    <row r="43" spans="1:13" x14ac:dyDescent="0.2">
      <c r="A43" s="4" t="s">
        <v>49</v>
      </c>
      <c r="B43" s="1">
        <v>827284</v>
      </c>
      <c r="C43" s="1">
        <v>292654</v>
      </c>
      <c r="D43" s="1">
        <f t="shared" si="7"/>
        <v>1119938</v>
      </c>
      <c r="E43" s="1">
        <v>189150</v>
      </c>
      <c r="F43" s="1">
        <f t="shared" si="8"/>
        <v>1309088</v>
      </c>
      <c r="G43" s="2">
        <f t="shared" si="9"/>
        <v>0.19363580550471857</v>
      </c>
      <c r="H43" s="2">
        <f t="shared" si="10"/>
        <v>6.8499201029124115E-2</v>
      </c>
      <c r="I43" s="2">
        <f t="shared" si="11"/>
        <v>0.2621350065338427</v>
      </c>
      <c r="J43" s="2">
        <f t="shared" si="12"/>
        <v>4.4272840537490775E-2</v>
      </c>
      <c r="K43" s="2">
        <f t="shared" si="13"/>
        <v>0.30640784707133345</v>
      </c>
      <c r="M43" s="1">
        <v>4272371</v>
      </c>
    </row>
    <row r="44" spans="1:13" x14ac:dyDescent="0.2">
      <c r="A44" s="4" t="s">
        <v>50</v>
      </c>
      <c r="B44" s="1">
        <v>1629137</v>
      </c>
      <c r="C44" s="1">
        <v>1160139</v>
      </c>
      <c r="D44" s="1">
        <f t="shared" si="7"/>
        <v>2789276</v>
      </c>
      <c r="E44" s="1">
        <v>291358</v>
      </c>
      <c r="F44" s="1">
        <f t="shared" si="8"/>
        <v>3080634</v>
      </c>
      <c r="G44" s="2">
        <f t="shared" si="9"/>
        <v>0.12456365290538829</v>
      </c>
      <c r="H44" s="2">
        <f t="shared" si="10"/>
        <v>8.8704112495145745E-2</v>
      </c>
      <c r="I44" s="2">
        <f t="shared" si="11"/>
        <v>0.21326776540053405</v>
      </c>
      <c r="J44" s="2">
        <f t="shared" si="12"/>
        <v>2.2277203687110489E-2</v>
      </c>
      <c r="K44" s="2">
        <f t="shared" si="13"/>
        <v>0.23554496908764452</v>
      </c>
      <c r="M44" s="1">
        <v>13078751</v>
      </c>
    </row>
    <row r="45" spans="1:13" x14ac:dyDescent="0.2">
      <c r="A45" s="4" t="s">
        <v>51</v>
      </c>
      <c r="B45" s="1">
        <v>182771</v>
      </c>
      <c r="C45" s="1">
        <v>90629</v>
      </c>
      <c r="D45" s="1">
        <f t="shared" si="7"/>
        <v>273400</v>
      </c>
      <c r="E45" s="1">
        <v>32761</v>
      </c>
      <c r="F45" s="1">
        <f t="shared" si="8"/>
        <v>306161</v>
      </c>
      <c r="G45" s="2">
        <f t="shared" si="9"/>
        <v>0.16431689783764927</v>
      </c>
      <c r="H45" s="2">
        <f t="shared" si="10"/>
        <v>8.1478331541263757E-2</v>
      </c>
      <c r="I45" s="2">
        <f t="shared" si="11"/>
        <v>0.24579522937891304</v>
      </c>
      <c r="J45" s="2">
        <f t="shared" si="12"/>
        <v>2.9453173041999157E-2</v>
      </c>
      <c r="K45" s="2">
        <f t="shared" si="13"/>
        <v>0.2752484024209122</v>
      </c>
      <c r="M45" s="1">
        <v>1112308</v>
      </c>
    </row>
    <row r="46" spans="1:13" x14ac:dyDescent="0.2">
      <c r="A46" s="4" t="s">
        <v>52</v>
      </c>
      <c r="B46" s="1">
        <v>400346</v>
      </c>
      <c r="C46" s="1">
        <v>529544</v>
      </c>
      <c r="D46" s="1">
        <f t="shared" si="7"/>
        <v>929890</v>
      </c>
      <c r="E46" s="1">
        <v>104324</v>
      </c>
      <c r="F46" s="1">
        <f t="shared" si="8"/>
        <v>1034214</v>
      </c>
      <c r="G46" s="2">
        <f t="shared" si="9"/>
        <v>7.307142709822588E-2</v>
      </c>
      <c r="H46" s="2">
        <f t="shared" si="10"/>
        <v>9.6652734862601161E-2</v>
      </c>
      <c r="I46" s="2">
        <f t="shared" si="11"/>
        <v>0.16972416196082704</v>
      </c>
      <c r="J46" s="2">
        <f t="shared" si="12"/>
        <v>1.9041288187206358E-2</v>
      </c>
      <c r="K46" s="2">
        <f t="shared" si="13"/>
        <v>0.18876545014803339</v>
      </c>
      <c r="M46" s="1">
        <v>5478831</v>
      </c>
    </row>
    <row r="47" spans="1:13" x14ac:dyDescent="0.2">
      <c r="A47" s="4" t="s">
        <v>53</v>
      </c>
      <c r="B47" s="1">
        <v>62079</v>
      </c>
      <c r="C47" s="1">
        <v>65929</v>
      </c>
      <c r="D47" s="1">
        <f t="shared" si="7"/>
        <v>128008</v>
      </c>
      <c r="E47" s="1">
        <v>16390</v>
      </c>
      <c r="F47" s="1">
        <f t="shared" si="8"/>
        <v>144398</v>
      </c>
      <c r="G47" s="2">
        <f t="shared" si="9"/>
        <v>6.7136456396829566E-2</v>
      </c>
      <c r="H47" s="2">
        <f t="shared" si="10"/>
        <v>7.1300108471247556E-2</v>
      </c>
      <c r="I47" s="2">
        <f t="shared" si="11"/>
        <v>0.13843656486807712</v>
      </c>
      <c r="J47" s="2">
        <f t="shared" si="12"/>
        <v>1.7725261688236547E-2</v>
      </c>
      <c r="K47" s="2">
        <f t="shared" si="13"/>
        <v>0.15616182655631367</v>
      </c>
      <c r="M47" s="1">
        <v>924669</v>
      </c>
    </row>
    <row r="48" spans="1:13" x14ac:dyDescent="0.2">
      <c r="A48" s="4" t="s">
        <v>54</v>
      </c>
      <c r="B48" s="1">
        <v>590890</v>
      </c>
      <c r="C48" s="1">
        <v>671412</v>
      </c>
      <c r="D48" s="1">
        <f t="shared" si="7"/>
        <v>1262302</v>
      </c>
      <c r="E48" s="1">
        <v>170792</v>
      </c>
      <c r="F48" s="1">
        <f t="shared" si="8"/>
        <v>1433094</v>
      </c>
      <c r="G48" s="2">
        <f t="shared" si="9"/>
        <v>8.1752965999100688E-2</v>
      </c>
      <c r="H48" s="2">
        <f t="shared" si="10"/>
        <v>9.2893639099304759E-2</v>
      </c>
      <c r="I48" s="2">
        <f t="shared" si="11"/>
        <v>0.17464660509840546</v>
      </c>
      <c r="J48" s="2">
        <f t="shared" si="12"/>
        <v>2.3630037010134552E-2</v>
      </c>
      <c r="K48" s="2">
        <f t="shared" si="13"/>
        <v>0.19827664210854001</v>
      </c>
      <c r="M48" s="1">
        <v>7227750</v>
      </c>
    </row>
    <row r="49" spans="1:13" x14ac:dyDescent="0.2">
      <c r="A49" s="4" t="s">
        <v>55</v>
      </c>
      <c r="B49" s="1">
        <v>984244</v>
      </c>
      <c r="C49" s="1">
        <v>2820174</v>
      </c>
      <c r="D49" s="1">
        <f t="shared" si="7"/>
        <v>3804418</v>
      </c>
      <c r="E49" s="1">
        <v>357542</v>
      </c>
      <c r="F49" s="1">
        <f t="shared" si="8"/>
        <v>4161960</v>
      </c>
      <c r="G49" s="2">
        <f t="shared" si="9"/>
        <v>3.1454709528168173E-2</v>
      </c>
      <c r="H49" s="2">
        <f t="shared" si="10"/>
        <v>9.0127807727445775E-2</v>
      </c>
      <c r="I49" s="2">
        <f t="shared" si="11"/>
        <v>0.12158251725561395</v>
      </c>
      <c r="J49" s="2">
        <f t="shared" si="12"/>
        <v>1.1426414338436714E-2</v>
      </c>
      <c r="K49" s="2">
        <f t="shared" si="13"/>
        <v>0.13300893159405067</v>
      </c>
      <c r="M49" s="1">
        <v>31290831</v>
      </c>
    </row>
    <row r="50" spans="1:13" x14ac:dyDescent="0.2">
      <c r="A50" s="4" t="s">
        <v>56</v>
      </c>
      <c r="B50" s="1">
        <v>164091</v>
      </c>
      <c r="C50" s="1">
        <v>136552</v>
      </c>
      <c r="D50" s="1">
        <f t="shared" si="7"/>
        <v>300643</v>
      </c>
      <c r="E50" s="1">
        <v>35950</v>
      </c>
      <c r="F50" s="1">
        <f t="shared" si="8"/>
        <v>336593</v>
      </c>
      <c r="G50" s="2">
        <f t="shared" si="9"/>
        <v>4.6834795966335323E-2</v>
      </c>
      <c r="H50" s="2">
        <f t="shared" si="10"/>
        <v>3.8974624195080909E-2</v>
      </c>
      <c r="I50" s="2">
        <f t="shared" si="11"/>
        <v>8.5809420161416225E-2</v>
      </c>
      <c r="J50" s="2">
        <f t="shared" si="12"/>
        <v>1.0260836456537865E-2</v>
      </c>
      <c r="K50" s="2">
        <f t="shared" si="13"/>
        <v>9.6070256617954097E-2</v>
      </c>
      <c r="M50" s="1">
        <v>3503613</v>
      </c>
    </row>
    <row r="51" spans="1:13" x14ac:dyDescent="0.2">
      <c r="A51" s="4" t="s">
        <v>57</v>
      </c>
      <c r="B51" s="1">
        <v>940852</v>
      </c>
      <c r="C51" s="1">
        <v>653833</v>
      </c>
      <c r="D51" s="1">
        <f t="shared" si="7"/>
        <v>1594685</v>
      </c>
      <c r="E51" s="1">
        <v>199712</v>
      </c>
      <c r="F51" s="1">
        <f t="shared" si="8"/>
        <v>1794397</v>
      </c>
      <c r="G51" s="2">
        <f t="shared" si="9"/>
        <v>0.10677915992098688</v>
      </c>
      <c r="H51" s="2">
        <f t="shared" si="10"/>
        <v>7.4204804229165283E-2</v>
      </c>
      <c r="I51" s="2">
        <f t="shared" si="11"/>
        <v>0.18098396415015217</v>
      </c>
      <c r="J51" s="2">
        <f t="shared" si="12"/>
        <v>2.266571106416326E-2</v>
      </c>
      <c r="K51" s="2">
        <f t="shared" si="13"/>
        <v>0.20364967521431543</v>
      </c>
      <c r="M51" s="1">
        <v>8811195</v>
      </c>
    </row>
    <row r="52" spans="1:13" x14ac:dyDescent="0.2">
      <c r="A52" s="4" t="s">
        <v>58</v>
      </c>
      <c r="B52" s="1">
        <v>98912</v>
      </c>
      <c r="C52" s="1">
        <v>53883</v>
      </c>
      <c r="D52" s="1">
        <f t="shared" si="7"/>
        <v>152795</v>
      </c>
      <c r="E52" s="1">
        <v>5233</v>
      </c>
      <c r="F52" s="1">
        <f t="shared" si="8"/>
        <v>158028</v>
      </c>
      <c r="G52" s="2">
        <f t="shared" si="9"/>
        <v>0.1525259332020546</v>
      </c>
      <c r="H52" s="2">
        <f t="shared" si="10"/>
        <v>8.3089563033062808E-2</v>
      </c>
      <c r="I52" s="2">
        <f t="shared" si="11"/>
        <v>0.23561549623511741</v>
      </c>
      <c r="J52" s="2">
        <f t="shared" si="12"/>
        <v>8.0694780051596554E-3</v>
      </c>
      <c r="K52" s="2">
        <f t="shared" si="13"/>
        <v>0.24368497424027707</v>
      </c>
      <c r="M52" s="1">
        <v>648493</v>
      </c>
    </row>
    <row r="53" spans="1:13" x14ac:dyDescent="0.2">
      <c r="A53" s="4" t="s">
        <v>69</v>
      </c>
      <c r="B53" s="1">
        <v>995228</v>
      </c>
      <c r="C53" s="1">
        <v>777060</v>
      </c>
      <c r="D53" s="1">
        <f t="shared" si="7"/>
        <v>1772288</v>
      </c>
      <c r="E53" s="1">
        <v>60919</v>
      </c>
      <c r="F53" s="1">
        <f t="shared" si="8"/>
        <v>1833207</v>
      </c>
      <c r="G53" s="2">
        <f t="shared" si="9"/>
        <v>0.12505723670487473</v>
      </c>
      <c r="H53" s="2">
        <f t="shared" si="10"/>
        <v>9.7642928408254143E-2</v>
      </c>
      <c r="I53" s="2">
        <f t="shared" si="11"/>
        <v>0.22270016511312887</v>
      </c>
      <c r="J53" s="2">
        <f t="shared" si="12"/>
        <v>7.6548909424014036E-3</v>
      </c>
      <c r="K53" s="2">
        <f t="shared" si="13"/>
        <v>0.23035505605553028</v>
      </c>
      <c r="M53" s="1">
        <v>7958180</v>
      </c>
    </row>
    <row r="54" spans="1:13" x14ac:dyDescent="0.2">
      <c r="A54" s="4" t="s">
        <v>59</v>
      </c>
      <c r="B54" s="1">
        <v>626962</v>
      </c>
      <c r="C54" s="1">
        <v>478147</v>
      </c>
      <c r="D54" s="1">
        <f t="shared" si="7"/>
        <v>1105109</v>
      </c>
      <c r="E54" s="1">
        <v>81380</v>
      </c>
      <c r="F54" s="1">
        <f t="shared" si="8"/>
        <v>1186489</v>
      </c>
      <c r="G54" s="2">
        <f t="shared" si="9"/>
        <v>0.10517776034960724</v>
      </c>
      <c r="H54" s="2">
        <f t="shared" si="10"/>
        <v>8.0212884637160864E-2</v>
      </c>
      <c r="I54" s="2">
        <f t="shared" si="11"/>
        <v>0.1853906449867681</v>
      </c>
      <c r="J54" s="2">
        <f t="shared" si="12"/>
        <v>1.3652129056068848E-2</v>
      </c>
      <c r="K54" s="2">
        <f t="shared" si="13"/>
        <v>0.19904277404283696</v>
      </c>
      <c r="M54" s="1">
        <v>5960975</v>
      </c>
    </row>
    <row r="55" spans="1:13" x14ac:dyDescent="0.2">
      <c r="A55" s="4" t="s">
        <v>60</v>
      </c>
      <c r="B55" s="1">
        <v>302031</v>
      </c>
      <c r="C55" s="1">
        <v>168495</v>
      </c>
      <c r="D55" s="1">
        <f t="shared" si="7"/>
        <v>470526</v>
      </c>
      <c r="E55" s="1">
        <v>37796</v>
      </c>
      <c r="F55" s="1">
        <f t="shared" si="8"/>
        <v>508322</v>
      </c>
      <c r="G55" s="2">
        <f t="shared" si="9"/>
        <v>0.17064100760517498</v>
      </c>
      <c r="H55" s="2">
        <f t="shared" si="10"/>
        <v>9.5196044698835414E-2</v>
      </c>
      <c r="I55" s="2">
        <f t="shared" si="11"/>
        <v>0.26583705230401039</v>
      </c>
      <c r="J55" s="2">
        <f t="shared" si="12"/>
        <v>2.135392566804465E-2</v>
      </c>
      <c r="K55" s="2">
        <f t="shared" si="13"/>
        <v>0.28719097797205506</v>
      </c>
      <c r="M55" s="1">
        <v>1769979</v>
      </c>
    </row>
    <row r="56" spans="1:13" x14ac:dyDescent="0.2">
      <c r="A56" s="4" t="s">
        <v>61</v>
      </c>
      <c r="B56" s="1">
        <v>19934</v>
      </c>
      <c r="C56" s="1">
        <v>36720</v>
      </c>
      <c r="D56" s="1">
        <f t="shared" si="7"/>
        <v>56654</v>
      </c>
      <c r="E56" s="1">
        <v>6039</v>
      </c>
      <c r="F56" s="1">
        <f t="shared" si="8"/>
        <v>62693</v>
      </c>
      <c r="G56" s="2">
        <f t="shared" si="9"/>
        <v>3.3923399215136367E-2</v>
      </c>
      <c r="H56" s="2">
        <f t="shared" si="10"/>
        <v>6.2489576561643792E-2</v>
      </c>
      <c r="I56" s="2">
        <f t="shared" si="11"/>
        <v>9.6412975776780152E-2</v>
      </c>
      <c r="J56" s="2">
        <f t="shared" si="12"/>
        <v>1.0277084772760535E-2</v>
      </c>
      <c r="K56" s="2">
        <f t="shared" si="13"/>
        <v>0.10669006054954069</v>
      </c>
      <c r="M56" s="1">
        <v>587618</v>
      </c>
    </row>
    <row r="57" spans="1:13" x14ac:dyDescent="0.2">
      <c r="G57" s="2"/>
      <c r="H57" s="2"/>
      <c r="J57" s="2"/>
      <c r="K57" s="2"/>
    </row>
    <row r="58" spans="1:13" x14ac:dyDescent="0.2">
      <c r="A58" t="s">
        <v>2</v>
      </c>
      <c r="B58" s="1">
        <f t="shared" ref="B58:F58" si="14">SUM(B6:B56)</f>
        <v>41355627</v>
      </c>
      <c r="C58" s="1">
        <f t="shared" si="14"/>
        <v>30088916</v>
      </c>
      <c r="D58" s="1">
        <f t="shared" si="14"/>
        <v>71444543</v>
      </c>
      <c r="E58" s="1">
        <f t="shared" si="14"/>
        <v>7306455</v>
      </c>
      <c r="F58" s="1">
        <f t="shared" si="14"/>
        <v>78750998</v>
      </c>
      <c r="G58" s="2">
        <f>B58/M58</f>
        <v>0.12159450432104241</v>
      </c>
      <c r="H58" s="2">
        <f>C58/M58</f>
        <v>8.8467932709072022E-2</v>
      </c>
      <c r="I58" s="2">
        <f>D58/M58</f>
        <v>0.21006243703011443</v>
      </c>
      <c r="J58" s="2">
        <f>E58/M58</f>
        <v>2.1482560863337941E-2</v>
      </c>
      <c r="K58" s="2">
        <f>F58/M58</f>
        <v>0.23154499789345237</v>
      </c>
      <c r="M58" s="1">
        <f>SUM(M6:M56)</f>
        <v>340110988</v>
      </c>
    </row>
    <row r="60" spans="1:13" x14ac:dyDescent="0.2">
      <c r="B60" t="s">
        <v>66</v>
      </c>
    </row>
    <row r="62" spans="1:13" x14ac:dyDescent="0.2">
      <c r="B62" s="6" t="s">
        <v>10</v>
      </c>
      <c r="C62" s="6"/>
      <c r="D62" s="6"/>
      <c r="E62" s="6"/>
      <c r="F62" s="6"/>
      <c r="G62" s="6"/>
    </row>
    <row r="63" spans="1:13" x14ac:dyDescent="0.2">
      <c r="A63" s="3"/>
    </row>
    <row r="64" spans="1:13" x14ac:dyDescent="0.2">
      <c r="B64" s="6" t="s">
        <v>68</v>
      </c>
      <c r="C64" s="6"/>
      <c r="D64" s="6"/>
      <c r="E64" s="6"/>
    </row>
  </sheetData>
  <mergeCells count="2">
    <mergeCell ref="B64:E64"/>
    <mergeCell ref="B62:G62"/>
  </mergeCells>
  <hyperlinks>
    <hyperlink ref="B62:F62" r:id="rId1" display="January 2025: Medicaid and CHIP Eligibility Operations and Enrollment Snapshot" xr:uid="{6729FB3B-A094-794D-BD4B-A31A57FACE15}"/>
    <hyperlink ref="B64" r:id="rId2" display="Full analysis: " xr:uid="{C203AED8-F3F6-7942-9157-D2C85B739A6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 DeSilver</dc:creator>
  <cp:lastModifiedBy>Beshay Sakla</cp:lastModifiedBy>
  <dcterms:created xsi:type="dcterms:W3CDTF">2025-06-10T18:16:02Z</dcterms:created>
  <dcterms:modified xsi:type="dcterms:W3CDTF">2025-06-24T19:13:42Z</dcterms:modified>
</cp:coreProperties>
</file>